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2.65\05_田園整備課\農政係\02.中山間地域等直接支払い制度\□HP公表\"/>
    </mc:Choice>
  </mc:AlternateContent>
  <xr:revisionPtr revIDLastSave="0" documentId="13_ncr:1_{03B95FAD-171B-4230-A073-03539300EE02}" xr6:coauthVersionLast="36" xr6:coauthVersionMax="36" xr10:uidLastSave="{00000000-0000-0000-0000-000000000000}"/>
  <bookViews>
    <workbookView showSheetTabs="0" xWindow="0" yWindow="0" windowWidth="20490" windowHeight="7455" xr2:uid="{4B1E3BF8-A17B-4C85-8E6C-BFDE46789C47}"/>
  </bookViews>
  <sheets>
    <sheet name="農村整備課作成（10.27川場村修正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U10" i="2" s="1"/>
  <c r="S11" i="2"/>
  <c r="N7" i="2"/>
  <c r="N11" i="2"/>
  <c r="O11" i="2" s="1"/>
  <c r="N10" i="2"/>
  <c r="O10" i="2" s="1"/>
  <c r="P11" i="2" l="1"/>
  <c r="Q11" i="2" s="1"/>
  <c r="U11" i="2"/>
  <c r="T11" i="2"/>
  <c r="T10" i="2"/>
  <c r="V10" i="2" s="1"/>
  <c r="P10" i="2"/>
  <c r="Q10" i="2" s="1"/>
  <c r="R12" i="2"/>
  <c r="M12" i="2"/>
  <c r="H12" i="2"/>
  <c r="C12" i="2"/>
  <c r="W11" i="2"/>
  <c r="I11" i="2"/>
  <c r="K11" i="2" s="1"/>
  <c r="F11" i="2"/>
  <c r="E11" i="2"/>
  <c r="D11" i="2"/>
  <c r="W10" i="2"/>
  <c r="J10" i="2"/>
  <c r="I10" i="2"/>
  <c r="K10" i="2" s="1"/>
  <c r="D10" i="2"/>
  <c r="X10" i="2" s="1"/>
  <c r="W9" i="2"/>
  <c r="S9" i="2"/>
  <c r="U9" i="2" s="1"/>
  <c r="P9" i="2"/>
  <c r="O9" i="2"/>
  <c r="N9" i="2"/>
  <c r="I9" i="2"/>
  <c r="K9" i="2" s="1"/>
  <c r="D9" i="2"/>
  <c r="W8" i="2"/>
  <c r="S8" i="2"/>
  <c r="U8" i="2" s="1"/>
  <c r="P8" i="2"/>
  <c r="N8" i="2"/>
  <c r="O8" i="2" s="1"/>
  <c r="I8" i="2"/>
  <c r="K8" i="2" s="1"/>
  <c r="D8" i="2"/>
  <c r="E8" i="2" s="1"/>
  <c r="W7" i="2"/>
  <c r="S7" i="2"/>
  <c r="O7" i="2"/>
  <c r="I7" i="2"/>
  <c r="J7" i="2" s="1"/>
  <c r="D7" i="2"/>
  <c r="D12" i="2" s="1"/>
  <c r="X9" i="2" l="1"/>
  <c r="E9" i="2"/>
  <c r="E12" i="2" s="1"/>
  <c r="E7" i="2"/>
  <c r="G7" i="2" s="1"/>
  <c r="F8" i="2"/>
  <c r="Z8" i="2" s="1"/>
  <c r="F9" i="2"/>
  <c r="E10" i="2"/>
  <c r="F7" i="2"/>
  <c r="F10" i="2"/>
  <c r="G10" i="2" s="1"/>
  <c r="AA10" i="2" s="1"/>
  <c r="J11" i="2"/>
  <c r="Y11" i="2" s="1"/>
  <c r="Q8" i="2"/>
  <c r="L10" i="2"/>
  <c r="V11" i="2"/>
  <c r="S12" i="2"/>
  <c r="X11" i="2"/>
  <c r="Z11" i="2"/>
  <c r="W12" i="2"/>
  <c r="P7" i="2"/>
  <c r="P12" i="2" s="1"/>
  <c r="Z9" i="2"/>
  <c r="G8" i="2"/>
  <c r="T8" i="2"/>
  <c r="V8" i="2" s="1"/>
  <c r="T7" i="2"/>
  <c r="J8" i="2"/>
  <c r="L8" i="2" s="1"/>
  <c r="T9" i="2"/>
  <c r="V9" i="2" s="1"/>
  <c r="U7" i="2"/>
  <c r="U12" i="2" s="1"/>
  <c r="I12" i="2"/>
  <c r="K7" i="2"/>
  <c r="L7" i="2" s="1"/>
  <c r="X8" i="2"/>
  <c r="J9" i="2"/>
  <c r="L9" i="2" s="1"/>
  <c r="N12" i="2"/>
  <c r="F12" i="2"/>
  <c r="X7" i="2"/>
  <c r="Y10" i="2"/>
  <c r="O12" i="2"/>
  <c r="Y7" i="2"/>
  <c r="Z10" i="2"/>
  <c r="Q9" i="2"/>
  <c r="G11" i="2"/>
  <c r="K12" i="2" l="1"/>
  <c r="Z12" i="2" s="1"/>
  <c r="G9" i="2"/>
  <c r="L11" i="2"/>
  <c r="J12" i="2"/>
  <c r="Y8" i="2"/>
  <c r="AA11" i="2"/>
  <c r="AA8" i="2"/>
  <c r="Q7" i="2"/>
  <c r="AA7" i="2" s="1"/>
  <c r="Z7" i="2"/>
  <c r="X12" i="2"/>
  <c r="AA9" i="2"/>
  <c r="T12" i="2"/>
  <c r="Y9" i="2"/>
  <c r="V7" i="2"/>
  <c r="V12" i="2" s="1"/>
  <c r="L12" i="2"/>
  <c r="G12" i="2"/>
  <c r="Y12" i="2" l="1"/>
  <c r="Q12" i="2"/>
  <c r="AA12" i="2" s="1"/>
</calcChain>
</file>

<file path=xl/sharedStrings.xml><?xml version="1.0" encoding="utf-8"?>
<sst xmlns="http://schemas.openxmlformats.org/spreadsheetml/2006/main" count="40" uniqueCount="20">
  <si>
    <t>川場湯原</t>
    <rPh sb="0" eb="4">
      <t>カワバユバラ</t>
    </rPh>
    <phoneticPr fontId="1"/>
  </si>
  <si>
    <t>中野</t>
    <rPh sb="0" eb="2">
      <t>ナカノ</t>
    </rPh>
    <phoneticPr fontId="1"/>
  </si>
  <si>
    <t>萩室</t>
    <rPh sb="0" eb="2">
      <t>ハギムロ</t>
    </rPh>
    <phoneticPr fontId="1"/>
  </si>
  <si>
    <t>立岩</t>
    <rPh sb="0" eb="1">
      <t>タ</t>
    </rPh>
    <rPh sb="1" eb="2">
      <t>イワ</t>
    </rPh>
    <phoneticPr fontId="1"/>
  </si>
  <si>
    <t>生品</t>
    <rPh sb="0" eb="2">
      <t>ナマシナ</t>
    </rPh>
    <phoneticPr fontId="1"/>
  </si>
  <si>
    <t>面積（㎡）</t>
    <rPh sb="0" eb="2">
      <t>メンセキ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</si>
  <si>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</si>
  <si>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</si>
  <si>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交付額（円）</t>
    <rPh sb="0" eb="3">
      <t>コウフガク</t>
    </rPh>
    <rPh sb="4" eb="5">
      <t>エン</t>
    </rPh>
    <phoneticPr fontId="1"/>
  </si>
  <si>
    <t>計</t>
    <rPh sb="0" eb="1">
      <t>ケイ</t>
    </rPh>
    <phoneticPr fontId="1"/>
  </si>
  <si>
    <t>協定名</t>
    <rPh sb="0" eb="2">
      <t>キョウテイ</t>
    </rPh>
    <rPh sb="2" eb="3">
      <t>メイ</t>
    </rPh>
    <phoneticPr fontId="1"/>
  </si>
  <si>
    <t>No</t>
    <phoneticPr fontId="1"/>
  </si>
  <si>
    <t>【体制整備単価（10割単価）】</t>
    <rPh sb="1" eb="3">
      <t>タイセイ</t>
    </rPh>
    <rPh sb="3" eb="5">
      <t>セイビ</t>
    </rPh>
    <rPh sb="5" eb="7">
      <t>タンカ</t>
    </rPh>
    <rPh sb="10" eb="11">
      <t>ワリ</t>
    </rPh>
    <rPh sb="11" eb="13">
      <t>タンカ</t>
    </rPh>
    <phoneticPr fontId="1"/>
  </si>
  <si>
    <t>①田・急傾斜(21,000円/10a）</t>
    <rPh sb="1" eb="2">
      <t>タ</t>
    </rPh>
    <rPh sb="3" eb="4">
      <t>キュウ</t>
    </rPh>
    <rPh sb="4" eb="6">
      <t>ケイシャ</t>
    </rPh>
    <rPh sb="13" eb="14">
      <t>エン</t>
    </rPh>
    <phoneticPr fontId="1"/>
  </si>
  <si>
    <t>④畑・緩傾斜(3,500円/10a)</t>
    <rPh sb="1" eb="2">
      <t>ハタケ</t>
    </rPh>
    <rPh sb="3" eb="6">
      <t>カンケイシャ</t>
    </rPh>
    <rPh sb="12" eb="13">
      <t>エン</t>
    </rPh>
    <phoneticPr fontId="1"/>
  </si>
  <si>
    <t>①～④計</t>
    <rPh sb="3" eb="4">
      <t>ケイ</t>
    </rPh>
    <phoneticPr fontId="1"/>
  </si>
  <si>
    <t>②田・緩傾斜(8,000円/10a)</t>
    <rPh sb="1" eb="2">
      <t>タ</t>
    </rPh>
    <rPh sb="3" eb="6">
      <t>カンケイシャ</t>
    </rPh>
    <rPh sb="12" eb="13">
      <t>エン</t>
    </rPh>
    <phoneticPr fontId="1"/>
  </si>
  <si>
    <t>③畑・急傾斜(11,500円/10a）</t>
    <rPh sb="1" eb="2">
      <t>ハタケ</t>
    </rPh>
    <rPh sb="3" eb="4">
      <t>キュウ</t>
    </rPh>
    <rPh sb="4" eb="6">
      <t>ケイシャ</t>
    </rPh>
    <rPh sb="13" eb="14">
      <t>エン</t>
    </rPh>
    <phoneticPr fontId="1"/>
  </si>
  <si>
    <t>川場村における取組概要</t>
    <rPh sb="0" eb="3">
      <t>カワバムラ</t>
    </rPh>
    <rPh sb="7" eb="9">
      <t>トリクミ</t>
    </rPh>
    <rPh sb="9" eb="11">
      <t>ガイヨウ</t>
    </rPh>
    <phoneticPr fontId="1"/>
  </si>
  <si>
    <t>村</t>
    <rPh sb="0" eb="1">
      <t>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</si>
</sst>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3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14B0-68F0-45B8-9A46-99D0A4288ACA}">
  <dimension ref="A1:AA23"/>
  <sheetViews>
    <sheetView tabSelected="1" zoomScale="80" zoomScaleNormal="80" workbookViewId="0">
      <selection activeCell="A12" sqref="A12"/>
    </sheetView>
  </sheetViews>
  <sheetFormatPr defaultRowHeight="18.75" x14ac:dyDescent="0.4"/>
  <cols>
    <col min="1" max="1" width="2.875" customWidth="1"/>
    <col min="2" max="2" width="8.875" customWidth="1"/>
    <col min="3" max="22" width="9.625" customWidth="1"/>
    <col min="24" max="25" width="9.5" bestFit="1" customWidth="1"/>
    <col min="26" max="26" width="9" customWidth="1"/>
  </cols>
  <sheetData>
    <row r="1" spans="1:27" ht="35.25" x14ac:dyDescent="0.4">
      <c r="A1" s="18" t="s">
        <v>18</v>
      </c>
    </row>
    <row r="2" spans="1:27" x14ac:dyDescent="0.4">
      <c r="H2" s="2"/>
      <c r="M2" s="2"/>
    </row>
    <row r="3" spans="1:27" x14ac:dyDescent="0.4">
      <c r="A3" s="3" t="s">
        <v>12</v>
      </c>
      <c r="H3" s="2"/>
      <c r="M3" s="2"/>
      <c r="AA3" s="17"/>
    </row>
    <row r="4" spans="1:27" x14ac:dyDescent="0.4">
      <c r="A4" s="19" t="s">
        <v>11</v>
      </c>
      <c r="B4" s="19" t="s">
        <v>10</v>
      </c>
      <c r="C4" s="19" t="s">
        <v>13</v>
      </c>
      <c r="D4" s="19"/>
      <c r="E4" s="19"/>
      <c r="F4" s="19"/>
      <c r="G4" s="19"/>
      <c r="H4" s="19" t="s">
        <v>16</v>
      </c>
      <c r="I4" s="19"/>
      <c r="J4" s="19"/>
      <c r="K4" s="19"/>
      <c r="L4" s="19"/>
      <c r="M4" s="19" t="s">
        <v>17</v>
      </c>
      <c r="N4" s="19"/>
      <c r="O4" s="19"/>
      <c r="P4" s="19"/>
      <c r="Q4" s="19"/>
      <c r="R4" s="19" t="s">
        <v>14</v>
      </c>
      <c r="S4" s="19"/>
      <c r="T4" s="19"/>
      <c r="U4" s="19"/>
      <c r="V4" s="19"/>
      <c r="W4" s="19" t="s">
        <v>15</v>
      </c>
      <c r="X4" s="19"/>
      <c r="Y4" s="19"/>
      <c r="Z4" s="19"/>
      <c r="AA4" s="19"/>
    </row>
    <row r="5" spans="1:27" x14ac:dyDescent="0.4">
      <c r="A5" s="19"/>
      <c r="B5" s="19"/>
      <c r="C5" s="19" t="s">
        <v>5</v>
      </c>
      <c r="D5" s="20" t="s">
        <v>8</v>
      </c>
      <c r="E5" s="19"/>
      <c r="F5" s="19"/>
      <c r="G5" s="19"/>
      <c r="H5" s="19" t="s">
        <v>5</v>
      </c>
      <c r="I5" s="20" t="s">
        <v>8</v>
      </c>
      <c r="J5" s="19"/>
      <c r="K5" s="19"/>
      <c r="L5" s="19"/>
      <c r="M5" s="19" t="s">
        <v>5</v>
      </c>
      <c r="N5" s="20" t="s">
        <v>8</v>
      </c>
      <c r="O5" s="20"/>
      <c r="P5" s="20"/>
      <c r="Q5" s="20"/>
      <c r="R5" s="19" t="s">
        <v>5</v>
      </c>
      <c r="S5" s="20" t="s">
        <v>8</v>
      </c>
      <c r="T5" s="19"/>
      <c r="U5" s="19"/>
      <c r="V5" s="19"/>
      <c r="W5" s="19" t="s">
        <v>5</v>
      </c>
      <c r="X5" s="20" t="s">
        <v>8</v>
      </c>
      <c r="Y5" s="19"/>
      <c r="Z5" s="19"/>
      <c r="AA5" s="19"/>
    </row>
    <row r="6" spans="1:27" x14ac:dyDescent="0.4">
      <c r="A6" s="19"/>
      <c r="B6" s="19"/>
      <c r="C6" s="19"/>
      <c r="D6" s="4"/>
      <c r="E6" s="15" t="s">
        <v>6</v>
      </c>
      <c r="F6" s="15" t="s">
        <v>7</v>
      </c>
      <c r="G6" s="15" t="s">
        <v>19</v>
      </c>
      <c r="H6" s="19"/>
      <c r="I6" s="4"/>
      <c r="J6" s="15" t="s">
        <v>6</v>
      </c>
      <c r="K6" s="15" t="s">
        <v>7</v>
      </c>
      <c r="L6" s="15" t="s">
        <v>19</v>
      </c>
      <c r="M6" s="19"/>
      <c r="N6" s="4"/>
      <c r="O6" s="15" t="s">
        <v>6</v>
      </c>
      <c r="P6" s="15" t="s">
        <v>7</v>
      </c>
      <c r="Q6" s="15" t="s">
        <v>19</v>
      </c>
      <c r="R6" s="19"/>
      <c r="S6" s="4"/>
      <c r="T6" s="15" t="s">
        <v>6</v>
      </c>
      <c r="U6" s="15" t="s">
        <v>7</v>
      </c>
      <c r="V6" s="15" t="s">
        <v>19</v>
      </c>
      <c r="W6" s="19"/>
      <c r="X6" s="4"/>
      <c r="Y6" s="15" t="s">
        <v>6</v>
      </c>
      <c r="Z6" s="15" t="s">
        <v>7</v>
      </c>
      <c r="AA6" s="15" t="s">
        <v>19</v>
      </c>
    </row>
    <row r="7" spans="1:27" x14ac:dyDescent="0.4">
      <c r="A7" s="5">
        <v>1</v>
      </c>
      <c r="B7" s="5" t="s">
        <v>0</v>
      </c>
      <c r="C7" s="6">
        <v>18299</v>
      </c>
      <c r="D7" s="6">
        <f>ROUNDDOWN(C7*21,0)</f>
        <v>384279</v>
      </c>
      <c r="E7" s="6">
        <f>ROUNDDOWN(D7*1/2,0)</f>
        <v>192139</v>
      </c>
      <c r="F7" s="6">
        <f>ROUNDDOWN(D7*1/4,0)</f>
        <v>96069</v>
      </c>
      <c r="G7" s="6">
        <f>D7-E7-F7</f>
        <v>96071</v>
      </c>
      <c r="H7" s="6">
        <v>194864</v>
      </c>
      <c r="I7" s="6">
        <f>ROUNDDOWN(H7*8,0)</f>
        <v>1558912</v>
      </c>
      <c r="J7" s="6">
        <f>ROUNDDOWN(I7*1/2,0)</f>
        <v>779456</v>
      </c>
      <c r="K7" s="6">
        <f>ROUNDDOWN(I7*1/4,0)</f>
        <v>389728</v>
      </c>
      <c r="L7" s="6">
        <f>I7-J7-K7</f>
        <v>389728</v>
      </c>
      <c r="M7" s="6">
        <v>0</v>
      </c>
      <c r="N7" s="6">
        <f>ROUNDDOWN(M7*11.5,0)</f>
        <v>0</v>
      </c>
      <c r="O7" s="6">
        <f>ROUNDDOWN(N7*1/2,0)</f>
        <v>0</v>
      </c>
      <c r="P7" s="6">
        <f>ROUNDDOWN(N7*1/4,0)</f>
        <v>0</v>
      </c>
      <c r="Q7" s="6">
        <f>N7-O7-P7</f>
        <v>0</v>
      </c>
      <c r="R7" s="6">
        <v>690</v>
      </c>
      <c r="S7" s="6">
        <f>ROUNDDOWN(R7*3.5,0)</f>
        <v>2415</v>
      </c>
      <c r="T7" s="6">
        <f>ROUNDDOWN(S7*1/2,0)</f>
        <v>1207</v>
      </c>
      <c r="U7" s="6">
        <f>ROUNDDOWN(S7*1/4,0)</f>
        <v>603</v>
      </c>
      <c r="V7" s="6">
        <f>S7-T7-U7</f>
        <v>605</v>
      </c>
      <c r="W7" s="6">
        <f>C7+H7+M7+R7</f>
        <v>213853</v>
      </c>
      <c r="X7" s="6">
        <f>D7+I7+N7+S7</f>
        <v>1945606</v>
      </c>
      <c r="Y7" s="6">
        <f>E7+J7+O7+T7</f>
        <v>972802</v>
      </c>
      <c r="Z7" s="6">
        <f>F7+K7+P7+U7</f>
        <v>486400</v>
      </c>
      <c r="AA7" s="6">
        <f>G7+L7+Q7+V7</f>
        <v>486404</v>
      </c>
    </row>
    <row r="8" spans="1:27" x14ac:dyDescent="0.4">
      <c r="A8" s="5">
        <v>2</v>
      </c>
      <c r="B8" s="5" t="s">
        <v>1</v>
      </c>
      <c r="C8" s="6">
        <v>30965</v>
      </c>
      <c r="D8" s="6">
        <f t="shared" ref="D8:D11" si="0">ROUNDDOWN(C8*21,0)</f>
        <v>650265</v>
      </c>
      <c r="E8" s="6">
        <f t="shared" ref="E8:E11" si="1">ROUNDDOWN(D8*1/2,0)</f>
        <v>325132</v>
      </c>
      <c r="F8" s="6">
        <f t="shared" ref="F8:F11" si="2">ROUNDDOWN(D8*1/4,0)</f>
        <v>162566</v>
      </c>
      <c r="G8" s="6">
        <f t="shared" ref="G8:G11" si="3">D8-E8-F8</f>
        <v>162567</v>
      </c>
      <c r="H8" s="6">
        <v>22822</v>
      </c>
      <c r="I8" s="6">
        <f t="shared" ref="I8" si="4">ROUNDDOWN(H8*8,0)</f>
        <v>182576</v>
      </c>
      <c r="J8" s="6">
        <f t="shared" ref="J8:J11" si="5">ROUNDDOWN(I8*1/2,0)</f>
        <v>91288</v>
      </c>
      <c r="K8" s="6">
        <f t="shared" ref="K8:K11" si="6">ROUNDDOWN(I8*1/4,0)</f>
        <v>45644</v>
      </c>
      <c r="L8" s="6">
        <f t="shared" ref="L8:L11" si="7">I8-J8-K8</f>
        <v>45644</v>
      </c>
      <c r="M8" s="6">
        <v>16856</v>
      </c>
      <c r="N8" s="6">
        <f t="shared" ref="N8:N9" si="8">ROUNDDOWN(M8*11.5,0)</f>
        <v>193844</v>
      </c>
      <c r="O8" s="6">
        <f t="shared" ref="O8:O9" si="9">ROUNDDOWN(N8*1/2,0)</f>
        <v>96922</v>
      </c>
      <c r="P8" s="6">
        <f t="shared" ref="P8:P9" si="10">ROUNDDOWN(N8*1/4,0)</f>
        <v>48461</v>
      </c>
      <c r="Q8" s="6">
        <f t="shared" ref="Q8:Q9" si="11">N8-O8-P8</f>
        <v>48461</v>
      </c>
      <c r="R8" s="6">
        <v>69491</v>
      </c>
      <c r="S8" s="6">
        <f>ROUNDDOWN(R8*3.5,0)</f>
        <v>243218</v>
      </c>
      <c r="T8" s="6">
        <f>ROUNDDOWN(S8*1/2,0)</f>
        <v>121609</v>
      </c>
      <c r="U8" s="6">
        <f>ROUNDDOWN(S8*1/4,0)</f>
        <v>60804</v>
      </c>
      <c r="V8" s="6">
        <f>S8-T8-U8</f>
        <v>60805</v>
      </c>
      <c r="W8" s="6">
        <f t="shared" ref="W8:W11" si="12">C8+H8+M8+R8</f>
        <v>140134</v>
      </c>
      <c r="X8" s="6">
        <f t="shared" ref="X8:X12" si="13">D8+I8+N8+S8</f>
        <v>1269903</v>
      </c>
      <c r="Y8" s="6">
        <f t="shared" ref="Y8:Y12" si="14">E8+J8+O8+T8</f>
        <v>634951</v>
      </c>
      <c r="Z8" s="6">
        <f t="shared" ref="Z8:Z12" si="15">F8+K8+P8+U8</f>
        <v>317475</v>
      </c>
      <c r="AA8" s="6">
        <f t="shared" ref="AA8:AA12" si="16">G8+L8+Q8+V8</f>
        <v>317477</v>
      </c>
    </row>
    <row r="9" spans="1:27" x14ac:dyDescent="0.4">
      <c r="A9" s="5">
        <v>3</v>
      </c>
      <c r="B9" s="5" t="s">
        <v>2</v>
      </c>
      <c r="C9" s="6">
        <v>10709</v>
      </c>
      <c r="D9" s="6">
        <f t="shared" si="0"/>
        <v>224889</v>
      </c>
      <c r="E9" s="6">
        <f t="shared" si="1"/>
        <v>112444</v>
      </c>
      <c r="F9" s="6">
        <f t="shared" si="2"/>
        <v>56222</v>
      </c>
      <c r="G9" s="6">
        <f t="shared" si="3"/>
        <v>56223</v>
      </c>
      <c r="H9" s="6">
        <v>157019</v>
      </c>
      <c r="I9" s="6">
        <f>ROUNDDOWN(H9*8,0)</f>
        <v>1256152</v>
      </c>
      <c r="J9" s="6">
        <f t="shared" si="5"/>
        <v>628076</v>
      </c>
      <c r="K9" s="6">
        <f t="shared" si="6"/>
        <v>314038</v>
      </c>
      <c r="L9" s="6">
        <f t="shared" si="7"/>
        <v>314038</v>
      </c>
      <c r="M9" s="6">
        <v>5171</v>
      </c>
      <c r="N9" s="6">
        <f t="shared" si="8"/>
        <v>59466</v>
      </c>
      <c r="O9" s="6">
        <f t="shared" si="9"/>
        <v>29733</v>
      </c>
      <c r="P9" s="6">
        <f t="shared" si="10"/>
        <v>14866</v>
      </c>
      <c r="Q9" s="6">
        <f t="shared" si="11"/>
        <v>14867</v>
      </c>
      <c r="R9" s="6">
        <v>18061</v>
      </c>
      <c r="S9" s="6">
        <f>ROUNDDOWN(R9*3.5,0)</f>
        <v>63213</v>
      </c>
      <c r="T9" s="6">
        <f>ROUNDDOWN(S9*1/2,0)</f>
        <v>31606</v>
      </c>
      <c r="U9" s="6">
        <f>ROUNDDOWN(S9*1/4,0)</f>
        <v>15803</v>
      </c>
      <c r="V9" s="6">
        <f>S9-T9-U9</f>
        <v>15804</v>
      </c>
      <c r="W9" s="6">
        <f t="shared" si="12"/>
        <v>190960</v>
      </c>
      <c r="X9" s="6">
        <f t="shared" si="13"/>
        <v>1603720</v>
      </c>
      <c r="Y9" s="6">
        <f t="shared" si="14"/>
        <v>801859</v>
      </c>
      <c r="Z9" s="6">
        <f t="shared" si="15"/>
        <v>400929</v>
      </c>
      <c r="AA9" s="6">
        <f t="shared" si="16"/>
        <v>400932</v>
      </c>
    </row>
    <row r="10" spans="1:27" x14ac:dyDescent="0.4">
      <c r="A10" s="5">
        <v>4</v>
      </c>
      <c r="B10" s="5" t="s">
        <v>3</v>
      </c>
      <c r="C10" s="6">
        <v>1532</v>
      </c>
      <c r="D10" s="6">
        <f t="shared" si="0"/>
        <v>32172</v>
      </c>
      <c r="E10" s="6">
        <f t="shared" si="1"/>
        <v>16086</v>
      </c>
      <c r="F10" s="6">
        <f t="shared" si="2"/>
        <v>8043</v>
      </c>
      <c r="G10" s="6">
        <f t="shared" si="3"/>
        <v>8043</v>
      </c>
      <c r="H10" s="6">
        <v>136310</v>
      </c>
      <c r="I10" s="6">
        <f t="shared" ref="I10:I11" si="17">ROUNDDOWN(H10*8,0)</f>
        <v>1090480</v>
      </c>
      <c r="J10" s="6">
        <f t="shared" si="5"/>
        <v>545240</v>
      </c>
      <c r="K10" s="6">
        <f t="shared" si="6"/>
        <v>272620</v>
      </c>
      <c r="L10" s="6">
        <f t="shared" si="7"/>
        <v>272620</v>
      </c>
      <c r="M10" s="6">
        <v>0</v>
      </c>
      <c r="N10" s="6">
        <f>ROUNDDOWN(M10*11.5,0)</f>
        <v>0</v>
      </c>
      <c r="O10" s="6">
        <f>ROUNDDOWN(N10*1/2,0)</f>
        <v>0</v>
      </c>
      <c r="P10" s="6">
        <f>ROUNDDOWN(N10*1/4,0)</f>
        <v>0</v>
      </c>
      <c r="Q10" s="6">
        <f>N10-O10-P10</f>
        <v>0</v>
      </c>
      <c r="R10" s="6">
        <v>0</v>
      </c>
      <c r="S10" s="6">
        <f>ROUNDDOWN(R10*11.5,0)</f>
        <v>0</v>
      </c>
      <c r="T10" s="6">
        <f>ROUNDDOWN(S10*1/2,0)</f>
        <v>0</v>
      </c>
      <c r="U10" s="6">
        <f>ROUNDDOWN(S10*1/4,0)</f>
        <v>0</v>
      </c>
      <c r="V10" s="6">
        <f>S10-T10-U10</f>
        <v>0</v>
      </c>
      <c r="W10" s="6">
        <f t="shared" si="12"/>
        <v>137842</v>
      </c>
      <c r="X10" s="6">
        <f t="shared" si="13"/>
        <v>1122652</v>
      </c>
      <c r="Y10" s="6">
        <f t="shared" si="14"/>
        <v>561326</v>
      </c>
      <c r="Z10" s="6">
        <f t="shared" si="15"/>
        <v>280663</v>
      </c>
      <c r="AA10" s="6">
        <f t="shared" si="16"/>
        <v>280663</v>
      </c>
    </row>
    <row r="11" spans="1:27" ht="19.5" thickBot="1" x14ac:dyDescent="0.45">
      <c r="A11" s="7">
        <v>5</v>
      </c>
      <c r="B11" s="8" t="s">
        <v>4</v>
      </c>
      <c r="C11" s="9">
        <v>1463</v>
      </c>
      <c r="D11" s="9">
        <f t="shared" si="0"/>
        <v>30723</v>
      </c>
      <c r="E11" s="9">
        <f t="shared" si="1"/>
        <v>15361</v>
      </c>
      <c r="F11" s="9">
        <f t="shared" si="2"/>
        <v>7680</v>
      </c>
      <c r="G11" s="9">
        <f t="shared" si="3"/>
        <v>7682</v>
      </c>
      <c r="H11" s="9">
        <v>48946</v>
      </c>
      <c r="I11" s="10">
        <f t="shared" si="17"/>
        <v>391568</v>
      </c>
      <c r="J11" s="10">
        <f t="shared" si="5"/>
        <v>195784</v>
      </c>
      <c r="K11" s="9">
        <f t="shared" si="6"/>
        <v>97892</v>
      </c>
      <c r="L11" s="9">
        <f t="shared" si="7"/>
        <v>97892</v>
      </c>
      <c r="M11" s="9">
        <v>0</v>
      </c>
      <c r="N11" s="10">
        <f>ROUNDDOWN(M11*11.5,0)</f>
        <v>0</v>
      </c>
      <c r="O11" s="9">
        <f>ROUNDDOWN(N11*1/2,0)</f>
        <v>0</v>
      </c>
      <c r="P11" s="9">
        <f>ROUNDDOWN(N11*1/4,0)</f>
        <v>0</v>
      </c>
      <c r="Q11" s="9">
        <f>N11-O11-P11</f>
        <v>0</v>
      </c>
      <c r="R11" s="9">
        <v>0</v>
      </c>
      <c r="S11" s="9">
        <f>ROUNDDOWN(R11*11.5,0)</f>
        <v>0</v>
      </c>
      <c r="T11" s="10">
        <f>ROUNDDOWN(S11*1/2,0)</f>
        <v>0</v>
      </c>
      <c r="U11" s="10">
        <f>ROUNDDOWN(S11*1/4,0)</f>
        <v>0</v>
      </c>
      <c r="V11" s="10">
        <f>S11-T11-U11</f>
        <v>0</v>
      </c>
      <c r="W11" s="9">
        <f t="shared" si="12"/>
        <v>50409</v>
      </c>
      <c r="X11" s="9">
        <f t="shared" si="13"/>
        <v>422291</v>
      </c>
      <c r="Y11" s="9">
        <f t="shared" si="14"/>
        <v>211145</v>
      </c>
      <c r="Z11" s="9">
        <f t="shared" si="15"/>
        <v>105572</v>
      </c>
      <c r="AA11" s="9">
        <f t="shared" si="16"/>
        <v>105574</v>
      </c>
    </row>
    <row r="12" spans="1:27" ht="19.5" thickTop="1" x14ac:dyDescent="0.4">
      <c r="A12" s="11"/>
      <c r="B12" s="12" t="s">
        <v>9</v>
      </c>
      <c r="C12" s="13">
        <f>SUM(C7:C11)</f>
        <v>62968</v>
      </c>
      <c r="D12" s="13">
        <f t="shared" ref="D12:H12" si="18">SUM(D7:D11)</f>
        <v>1322328</v>
      </c>
      <c r="E12" s="13">
        <f t="shared" si="18"/>
        <v>661162</v>
      </c>
      <c r="F12" s="13">
        <f t="shared" si="18"/>
        <v>330580</v>
      </c>
      <c r="G12" s="13">
        <f t="shared" si="18"/>
        <v>330586</v>
      </c>
      <c r="H12" s="13">
        <f t="shared" si="18"/>
        <v>559961</v>
      </c>
      <c r="I12" s="14">
        <f>SUM(I7:I11)</f>
        <v>4479688</v>
      </c>
      <c r="J12" s="14">
        <f t="shared" ref="J12:L12" si="19">SUM(J7:J11)</f>
        <v>2239844</v>
      </c>
      <c r="K12" s="13">
        <f t="shared" si="19"/>
        <v>1119922</v>
      </c>
      <c r="L12" s="13">
        <f t="shared" si="19"/>
        <v>1119922</v>
      </c>
      <c r="M12" s="13">
        <f>SUM(M7:M11)</f>
        <v>22027</v>
      </c>
      <c r="N12" s="14">
        <f>SUM(N7:N11)</f>
        <v>253310</v>
      </c>
      <c r="O12" s="13">
        <f t="shared" ref="O12:P12" si="20">SUM(O7:O11)</f>
        <v>126655</v>
      </c>
      <c r="P12" s="13">
        <f t="shared" si="20"/>
        <v>63327</v>
      </c>
      <c r="Q12" s="13">
        <f>SUM(Q7:Q11)</f>
        <v>63328</v>
      </c>
      <c r="R12" s="13">
        <f t="shared" ref="R12:V12" si="21">SUM(R7:R11)</f>
        <v>88242</v>
      </c>
      <c r="S12" s="13">
        <f t="shared" si="21"/>
        <v>308846</v>
      </c>
      <c r="T12" s="14">
        <f t="shared" si="21"/>
        <v>154422</v>
      </c>
      <c r="U12" s="14">
        <f t="shared" si="21"/>
        <v>77210</v>
      </c>
      <c r="V12" s="14">
        <f t="shared" si="21"/>
        <v>77214</v>
      </c>
      <c r="W12" s="16">
        <f>C12+H12+M12+R12</f>
        <v>733198</v>
      </c>
      <c r="X12" s="16">
        <f t="shared" si="13"/>
        <v>6364172</v>
      </c>
      <c r="Y12" s="16">
        <f t="shared" si="14"/>
        <v>3182083</v>
      </c>
      <c r="Z12" s="16">
        <f t="shared" si="15"/>
        <v>1591039</v>
      </c>
      <c r="AA12" s="16">
        <f t="shared" si="16"/>
        <v>1591050</v>
      </c>
    </row>
    <row r="18" spans="1:21" x14ac:dyDescent="0.4">
      <c r="U18" s="1"/>
    </row>
    <row r="21" spans="1:21" x14ac:dyDescent="0.4">
      <c r="A21" s="1"/>
    </row>
    <row r="22" spans="1:21" x14ac:dyDescent="0.4">
      <c r="A22" s="1"/>
    </row>
    <row r="23" spans="1:21" x14ac:dyDescent="0.4">
      <c r="A23" s="1"/>
    </row>
  </sheetData>
  <mergeCells count="17">
    <mergeCell ref="A4:A6"/>
    <mergeCell ref="B4:B6"/>
    <mergeCell ref="C4:G4"/>
    <mergeCell ref="H4:L4"/>
    <mergeCell ref="M4:Q4"/>
    <mergeCell ref="R4:V4"/>
    <mergeCell ref="W4:AA4"/>
    <mergeCell ref="C5:C6"/>
    <mergeCell ref="D5:G5"/>
    <mergeCell ref="H5:H6"/>
    <mergeCell ref="I5:L5"/>
    <mergeCell ref="M5:M6"/>
    <mergeCell ref="N5:Q5"/>
    <mergeCell ref="R5:R6"/>
    <mergeCell ref="S5:V5"/>
    <mergeCell ref="W5:W6"/>
    <mergeCell ref="X5:AA5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農村整備課作成（10.27川場村修正）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 直也</dc:creator>
  <cp:lastModifiedBy>宮田 直也</cp:lastModifiedBy>
  <cp:lastPrinted>2020-10-27T02:54:28Z</cp:lastPrinted>
  <dcterms:created xsi:type="dcterms:W3CDTF">2020-05-11T01:34:48Z</dcterms:created>
  <dcterms:modified xsi:type="dcterms:W3CDTF">2022-04-14T00:53:25Z</dcterms:modified>
</cp:coreProperties>
</file>