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xr:revisionPtr revIDLastSave="0" documentId="8_{EEFE722F-7E4E-43E1-B8E6-DB4ABC40B869}" xr6:coauthVersionLast="36" xr6:coauthVersionMax="36" xr10:uidLastSave="{00000000-0000-0000-0000-000000000000}"/>
  <bookViews>
    <workbookView xWindow="0" yWindow="0" windowWidth="20490" windowHeight="7455" tabRatio="885" xr2:uid="{00000000-000D-0000-FFFF-FFFF00000000}"/>
  </bookViews>
  <sheets>
    <sheet name="効果検証" sheetId="2" r:id="rId1"/>
    <sheet name="様式Ⅱ (協力要請推進枠分)" sheetId="5" state="hidden" r:id="rId2"/>
    <sheet name="様式Ⅱ (即時対応特定経費分)" sheetId="6" state="hidden" r:id="rId3"/>
    <sheet name="管理台帳(R4.3.15時点) " sheetId="8" state="hidden" r:id="rId4"/>
    <sheet name="管理台帳(R4.3.15時点)" sheetId="1" state="hidden" r:id="rId5"/>
  </sheets>
  <externalReferences>
    <externalReference r:id="rId6"/>
    <externalReference r:id="rId7"/>
    <externalReference r:id="rId8"/>
  </externalReferences>
  <definedNames>
    <definedName name="_xlnm.Print_Area" localSheetId="4">'管理台帳(R4.3.15時点)'!$A$1:$HD$40</definedName>
    <definedName name="_xlnm.Print_Area" localSheetId="3">'管理台帳(R4.3.15時点) '!$A$1:$HD$40</definedName>
    <definedName name="_xlnm.Print_Area" localSheetId="0">効果検証!$A$1:$J$20</definedName>
    <definedName name="_xlnm.Print_Area" localSheetId="1">'様式Ⅱ (協力要請推進枠分)'!$A$1:$N$23</definedName>
    <definedName name="_xlnm.Print_Area" localSheetId="2">'様式Ⅱ (即時対応特定経費分)'!$A$1:$N$23</definedName>
    <definedName name="_xlnm.Print_Titles" localSheetId="0">効果検証!$1:$2</definedName>
    <definedName name="あ" localSheetId="3">[1]Sheet1!$A$1:$A$2</definedName>
    <definedName name="あ">[1]Sheet1!$A$1:$A$2</definedName>
    <definedName name="じぎょうしゅるい" localSheetId="3">[2]Sheet1!$E$1:$E$2</definedName>
    <definedName name="じぎょうしゅるい">[2]Sheet1!$E$1:$E$2</definedName>
    <definedName name="つき" localSheetId="3">[2]Sheet1!$B$1:$B$8</definedName>
    <definedName name="つき">[2]Sheet1!$B$1:$B$8</definedName>
    <definedName name="月" localSheetId="3">[2]Sheet1!$B$1:$B$8</definedName>
    <definedName name="月">[2]Sheet1!$B$1:$B$8</definedName>
    <definedName name="事業種類" localSheetId="3">[2]Sheet1!$E$1:$E$2</definedName>
    <definedName name="事業種類">[2]Sheet1!$E$1:$E$2</definedName>
    <definedName name="省" localSheetId="3">[2]Sheet1!$G$1:$G$6</definedName>
    <definedName name="省">[2]Sheet1!$G$1:$G$6</definedName>
    <definedName name="年" localSheetId="3">[2]Sheet1!$A$1:$A$2</definedName>
    <definedName name="年">[2]Sheet1!$A$1:$A$2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1" i="2" l="1"/>
  <c r="G21" i="2"/>
  <c r="HD35" i="8"/>
  <c r="GX35" i="8"/>
  <c r="GU35" i="8"/>
  <c r="GT35" i="8"/>
  <c r="GI35" i="8"/>
  <c r="GH35" i="8"/>
  <c r="GG35" i="8"/>
  <c r="GD35" i="8"/>
  <c r="GC35" i="8"/>
  <c r="FZ35" i="8"/>
  <c r="FY35" i="8"/>
  <c r="FV35" i="8"/>
  <c r="FU35" i="8"/>
  <c r="FT35" i="8"/>
  <c r="FR35" i="8"/>
  <c r="FQ35" i="8"/>
  <c r="FN35" i="8"/>
  <c r="FM35" i="8"/>
  <c r="FL35" i="8"/>
  <c r="FK35" i="8"/>
  <c r="FJ35" i="8"/>
  <c r="FG35" i="8"/>
  <c r="FI35" i="8"/>
  <c r="FD35" i="8"/>
  <c r="FF35" i="8"/>
  <c r="EZ35" i="8"/>
  <c r="FC35" i="8"/>
  <c r="EW35" i="8"/>
  <c r="EY35" i="8"/>
  <c r="ET35" i="8"/>
  <c r="EV35" i="8"/>
  <c r="EQ35" i="8"/>
  <c r="ES35" i="8"/>
  <c r="EM35" i="8"/>
  <c r="EP35" i="8"/>
  <c r="EJ35" i="8"/>
  <c r="EL35" i="8"/>
  <c r="EC35" i="8"/>
  <c r="EI35" i="8"/>
  <c r="DZ35" i="8"/>
  <c r="EB35" i="8"/>
  <c r="DW35" i="8"/>
  <c r="DY35" i="8"/>
  <c r="DT35" i="8"/>
  <c r="DV35" i="8"/>
  <c r="DS35" i="8"/>
  <c r="DN35" i="8"/>
  <c r="DK35" i="8"/>
  <c r="DM35" i="8"/>
  <c r="DD35" i="8"/>
  <c r="DJ35" i="8"/>
  <c r="DA35" i="8"/>
  <c r="DC35" i="8"/>
  <c r="CS35" i="8"/>
  <c r="CZ35" i="8"/>
  <c r="CP35" i="8"/>
  <c r="CR35" i="8"/>
  <c r="CG35" i="8"/>
  <c r="CO35" i="8"/>
  <c r="CD35" i="8"/>
  <c r="CF35" i="8"/>
  <c r="CA35" i="8"/>
  <c r="CC35" i="8"/>
  <c r="BX35" i="8"/>
  <c r="BZ35" i="8"/>
  <c r="BR35" i="8"/>
  <c r="BW35" i="8"/>
  <c r="BO35" i="8"/>
  <c r="BQ35" i="8"/>
  <c r="BH35" i="8"/>
  <c r="BN35" i="8"/>
  <c r="BE35" i="8"/>
  <c r="BG35" i="8"/>
  <c r="AW35" i="8"/>
  <c r="BD35" i="8"/>
  <c r="AT35" i="8"/>
  <c r="AV35" i="8"/>
  <c r="AS35" i="8"/>
  <c r="AK35" i="8"/>
  <c r="AJ35" i="8"/>
  <c r="AH35" i="8"/>
  <c r="AG35" i="8"/>
  <c r="Q35" i="8"/>
  <c r="HD34" i="8"/>
  <c r="GX34" i="8"/>
  <c r="GU34" i="8"/>
  <c r="GI34" i="8"/>
  <c r="GH34" i="8"/>
  <c r="GG34" i="8"/>
  <c r="GD34" i="8"/>
  <c r="GC34" i="8"/>
  <c r="GB34" i="8"/>
  <c r="FZ34" i="8"/>
  <c r="FY34" i="8"/>
  <c r="FX34" i="8"/>
  <c r="FV34" i="8"/>
  <c r="FU34" i="8"/>
  <c r="FR34" i="8"/>
  <c r="FP34" i="8"/>
  <c r="FQ34" i="8"/>
  <c r="FN34" i="8"/>
  <c r="FM34" i="8"/>
  <c r="FL34" i="8"/>
  <c r="FG34" i="8"/>
  <c r="FI34" i="8"/>
  <c r="FD34" i="8"/>
  <c r="FF34" i="8"/>
  <c r="EZ34" i="8"/>
  <c r="FC34" i="8"/>
  <c r="EW34" i="8"/>
  <c r="EY34" i="8"/>
  <c r="ET34" i="8"/>
  <c r="EV34" i="8"/>
  <c r="ES34" i="8"/>
  <c r="EQ34" i="8"/>
  <c r="EM34" i="8"/>
  <c r="EP34" i="8"/>
  <c r="EJ34" i="8"/>
  <c r="EL34" i="8"/>
  <c r="EC34" i="8"/>
  <c r="EI34" i="8"/>
  <c r="DZ34" i="8"/>
  <c r="EB34" i="8"/>
  <c r="DY34" i="8"/>
  <c r="DW34" i="8"/>
  <c r="DT34" i="8"/>
  <c r="DV34" i="8"/>
  <c r="DN34" i="8"/>
  <c r="DS34" i="8"/>
  <c r="DK34" i="8"/>
  <c r="DM34" i="8"/>
  <c r="DD34" i="8"/>
  <c r="DJ34" i="8"/>
  <c r="DA34" i="8"/>
  <c r="DC34" i="8"/>
  <c r="CS34" i="8"/>
  <c r="CZ34" i="8"/>
  <c r="CP34" i="8"/>
  <c r="CR34" i="8"/>
  <c r="CG34" i="8"/>
  <c r="CO34" i="8"/>
  <c r="CD34" i="8"/>
  <c r="CF34" i="8"/>
  <c r="CA34" i="8"/>
  <c r="CC34" i="8"/>
  <c r="BY34" i="8"/>
  <c r="FK34" i="8"/>
  <c r="BX34" i="8"/>
  <c r="BZ34" i="8"/>
  <c r="BR34" i="8"/>
  <c r="BW34" i="8"/>
  <c r="BO34" i="8"/>
  <c r="BQ34" i="8"/>
  <c r="BH34" i="8"/>
  <c r="BN34" i="8"/>
  <c r="BE34" i="8"/>
  <c r="BG34" i="8"/>
  <c r="BD34" i="8"/>
  <c r="AW34" i="8"/>
  <c r="AT34" i="8"/>
  <c r="AV34" i="8"/>
  <c r="AK34" i="8"/>
  <c r="AS34" i="8"/>
  <c r="AH34" i="8"/>
  <c r="AJ34" i="8"/>
  <c r="AG34" i="8"/>
  <c r="V34" i="8"/>
  <c r="F34" i="8"/>
  <c r="Q34" i="8"/>
  <c r="HD33" i="8"/>
  <c r="GX33" i="8"/>
  <c r="GU33" i="8"/>
  <c r="GT33" i="8"/>
  <c r="GI33" i="8"/>
  <c r="GH33" i="8"/>
  <c r="GG33" i="8"/>
  <c r="GD33" i="8"/>
  <c r="GC33" i="8"/>
  <c r="FZ33" i="8"/>
  <c r="FY33" i="8"/>
  <c r="FV33" i="8"/>
  <c r="FU33" i="8"/>
  <c r="FT33" i="8"/>
  <c r="FR33" i="8"/>
  <c r="FQ33" i="8"/>
  <c r="FP33" i="8"/>
  <c r="FN33" i="8"/>
  <c r="FM33" i="8"/>
  <c r="FL33" i="8"/>
  <c r="FK33" i="8"/>
  <c r="FG33" i="8"/>
  <c r="FI33" i="8"/>
  <c r="FD33" i="8"/>
  <c r="FF33" i="8"/>
  <c r="EZ33" i="8"/>
  <c r="FC33" i="8"/>
  <c r="EW33" i="8"/>
  <c r="EY33" i="8"/>
  <c r="EV33" i="8"/>
  <c r="ET33" i="8"/>
  <c r="EQ33" i="8"/>
  <c r="ES33" i="8"/>
  <c r="EM33" i="8"/>
  <c r="EP33" i="8"/>
  <c r="EJ33" i="8"/>
  <c r="EL33" i="8"/>
  <c r="EC33" i="8"/>
  <c r="EI33" i="8"/>
  <c r="GO33" i="8"/>
  <c r="DZ33" i="8"/>
  <c r="EB33" i="8"/>
  <c r="DY33" i="8"/>
  <c r="DW33" i="8"/>
  <c r="DT33" i="8"/>
  <c r="DV33" i="8"/>
  <c r="DN33" i="8"/>
  <c r="DS33" i="8"/>
  <c r="DK33" i="8"/>
  <c r="DM33" i="8"/>
  <c r="DD33" i="8"/>
  <c r="DJ33" i="8"/>
  <c r="DA33" i="8"/>
  <c r="DC33" i="8"/>
  <c r="CS33" i="8"/>
  <c r="CZ33" i="8"/>
  <c r="CP33" i="8"/>
  <c r="CR33" i="8"/>
  <c r="CO33" i="8"/>
  <c r="CG33" i="8"/>
  <c r="CD33" i="8"/>
  <c r="CF33" i="8"/>
  <c r="CC33" i="8"/>
  <c r="CA33" i="8"/>
  <c r="BX33" i="8"/>
  <c r="BZ33" i="8"/>
  <c r="BR33" i="8"/>
  <c r="BW33" i="8"/>
  <c r="BO33" i="8"/>
  <c r="BQ33" i="8"/>
  <c r="BN33" i="8"/>
  <c r="BH33" i="8"/>
  <c r="BE33" i="8"/>
  <c r="BG33" i="8"/>
  <c r="BD33" i="8"/>
  <c r="AW33" i="8"/>
  <c r="AT33" i="8"/>
  <c r="AV33" i="8"/>
  <c r="AK33" i="8"/>
  <c r="AS33" i="8"/>
  <c r="AH33" i="8"/>
  <c r="AJ33" i="8"/>
  <c r="AG33" i="8"/>
  <c r="Q33" i="8"/>
  <c r="F33" i="8"/>
  <c r="HD32" i="8"/>
  <c r="GX32" i="8"/>
  <c r="GU32" i="8"/>
  <c r="GT32" i="8"/>
  <c r="GI32" i="8"/>
  <c r="GH32" i="8"/>
  <c r="GD32" i="8"/>
  <c r="GC32" i="8"/>
  <c r="FZ32" i="8"/>
  <c r="FY32" i="8"/>
  <c r="FX32" i="8"/>
  <c r="FV32" i="8"/>
  <c r="FU32" i="8"/>
  <c r="FR32" i="8"/>
  <c r="FQ32" i="8"/>
  <c r="FP32" i="8"/>
  <c r="FN32" i="8"/>
  <c r="FM32" i="8"/>
  <c r="FL32" i="8"/>
  <c r="FK32" i="8"/>
  <c r="FG32" i="8"/>
  <c r="FI32" i="8"/>
  <c r="FD32" i="8"/>
  <c r="FF32" i="8"/>
  <c r="EZ32" i="8"/>
  <c r="FC32" i="8"/>
  <c r="EW32" i="8"/>
  <c r="EY32" i="8"/>
  <c r="ET32" i="8"/>
  <c r="EV32" i="8"/>
  <c r="EQ32" i="8"/>
  <c r="ES32" i="8"/>
  <c r="EM32" i="8"/>
  <c r="EP32" i="8"/>
  <c r="EJ32" i="8"/>
  <c r="EL32" i="8"/>
  <c r="EC32" i="8"/>
  <c r="EI32" i="8"/>
  <c r="EB32" i="8"/>
  <c r="DZ32" i="8"/>
  <c r="DW32" i="8"/>
  <c r="DY32" i="8"/>
  <c r="DT32" i="8"/>
  <c r="DV32" i="8"/>
  <c r="DN32" i="8"/>
  <c r="DS32" i="8"/>
  <c r="DK32" i="8"/>
  <c r="DM32" i="8"/>
  <c r="DD32" i="8"/>
  <c r="DJ32" i="8"/>
  <c r="DC32" i="8"/>
  <c r="DA32" i="8"/>
  <c r="CS32" i="8"/>
  <c r="CZ32" i="8"/>
  <c r="CP32" i="8"/>
  <c r="CR32" i="8"/>
  <c r="CG32" i="8"/>
  <c r="CO32" i="8"/>
  <c r="CD32" i="8"/>
  <c r="CF32" i="8"/>
  <c r="CA32" i="8"/>
  <c r="CC32" i="8"/>
  <c r="BX32" i="8"/>
  <c r="BZ32" i="8"/>
  <c r="BR32" i="8"/>
  <c r="BW32" i="8"/>
  <c r="BO32" i="8"/>
  <c r="BQ32" i="8"/>
  <c r="BH32" i="8"/>
  <c r="BN32" i="8"/>
  <c r="BE32" i="8"/>
  <c r="BG32" i="8"/>
  <c r="AW32" i="8"/>
  <c r="BD32" i="8"/>
  <c r="AV32" i="8"/>
  <c r="AT32" i="8"/>
  <c r="AK32" i="8"/>
  <c r="AS32" i="8"/>
  <c r="AH32" i="8"/>
  <c r="AJ32" i="8"/>
  <c r="AG32" i="8"/>
  <c r="Q32" i="8"/>
  <c r="HD31" i="8"/>
  <c r="GX31" i="8"/>
  <c r="GU31" i="8"/>
  <c r="GI31" i="8"/>
  <c r="GH31" i="8"/>
  <c r="GD31" i="8"/>
  <c r="GC31" i="8"/>
  <c r="FZ31" i="8"/>
  <c r="FY31" i="8"/>
  <c r="FV31" i="8"/>
  <c r="FU31" i="8"/>
  <c r="FR31" i="8"/>
  <c r="FQ31" i="8"/>
  <c r="FP31" i="8"/>
  <c r="FN31" i="8"/>
  <c r="FM31" i="8"/>
  <c r="FL31" i="8"/>
  <c r="FK31" i="8"/>
  <c r="FS31" i="8"/>
  <c r="FG31" i="8"/>
  <c r="FI31" i="8"/>
  <c r="FD31" i="8"/>
  <c r="FF31" i="8"/>
  <c r="EZ31" i="8"/>
  <c r="FC31" i="8"/>
  <c r="EW31" i="8"/>
  <c r="EY31" i="8"/>
  <c r="EV31" i="8"/>
  <c r="ET31" i="8"/>
  <c r="EQ31" i="8"/>
  <c r="ES31" i="8"/>
  <c r="EM31" i="8"/>
  <c r="EP31" i="8"/>
  <c r="EJ31" i="8"/>
  <c r="EL31" i="8"/>
  <c r="EI31" i="8"/>
  <c r="EC31" i="8"/>
  <c r="DZ31" i="8"/>
  <c r="EB31" i="8"/>
  <c r="DY31" i="8"/>
  <c r="DW31" i="8"/>
  <c r="DT31" i="8"/>
  <c r="DV31" i="8"/>
  <c r="DN31" i="8"/>
  <c r="DS31" i="8"/>
  <c r="DK31" i="8"/>
  <c r="DM31" i="8"/>
  <c r="DD31" i="8"/>
  <c r="DJ31" i="8"/>
  <c r="DA31" i="8"/>
  <c r="DC31" i="8"/>
  <c r="CS31" i="8"/>
  <c r="CZ31" i="8"/>
  <c r="CP31" i="8"/>
  <c r="CR31" i="8"/>
  <c r="CG31" i="8"/>
  <c r="CO31" i="8"/>
  <c r="CF31" i="8"/>
  <c r="CD31" i="8"/>
  <c r="CA31" i="8"/>
  <c r="CC31" i="8"/>
  <c r="BX31" i="8"/>
  <c r="BZ31" i="8"/>
  <c r="BR31" i="8"/>
  <c r="BW31" i="8"/>
  <c r="BO31" i="8"/>
  <c r="BQ31" i="8"/>
  <c r="BH31" i="8"/>
  <c r="BN31" i="8"/>
  <c r="BE31" i="8"/>
  <c r="BG31" i="8"/>
  <c r="AW31" i="8"/>
  <c r="BD31" i="8"/>
  <c r="AV31" i="8"/>
  <c r="AT31" i="8"/>
  <c r="AK31" i="8"/>
  <c r="AS31" i="8"/>
  <c r="AH31" i="8"/>
  <c r="AJ31" i="8"/>
  <c r="AG31" i="8"/>
  <c r="Q31" i="8"/>
  <c r="HD30" i="8"/>
  <c r="GX30" i="8"/>
  <c r="GU30" i="8"/>
  <c r="GI30" i="8"/>
  <c r="GH30" i="8"/>
  <c r="GG30" i="8"/>
  <c r="GD30" i="8"/>
  <c r="GC30" i="8"/>
  <c r="FZ30" i="8"/>
  <c r="FY30" i="8"/>
  <c r="FX30" i="8"/>
  <c r="GA30" i="8"/>
  <c r="FV30" i="8"/>
  <c r="FU30" i="8"/>
  <c r="FT30" i="8"/>
  <c r="FR30" i="8"/>
  <c r="FQ30" i="8"/>
  <c r="FP30" i="8"/>
  <c r="FN30" i="8"/>
  <c r="FM30" i="8"/>
  <c r="FL30" i="8"/>
  <c r="FK30" i="8"/>
  <c r="FG30" i="8"/>
  <c r="FI30" i="8"/>
  <c r="FD30" i="8"/>
  <c r="FF30" i="8"/>
  <c r="EZ30" i="8"/>
  <c r="FC30" i="8"/>
  <c r="EW30" i="8"/>
  <c r="EY30" i="8"/>
  <c r="ET30" i="8"/>
  <c r="EV30" i="8"/>
  <c r="EQ30" i="8"/>
  <c r="ES30" i="8"/>
  <c r="EM30" i="8"/>
  <c r="EP30" i="8"/>
  <c r="EJ30" i="8"/>
  <c r="EL30" i="8"/>
  <c r="EI30" i="8"/>
  <c r="EC30" i="8"/>
  <c r="DZ30" i="8"/>
  <c r="EB30" i="8"/>
  <c r="DW30" i="8"/>
  <c r="DY30" i="8"/>
  <c r="DT30" i="8"/>
  <c r="DV30" i="8"/>
  <c r="DN30" i="8"/>
  <c r="DS30" i="8"/>
  <c r="DK30" i="8"/>
  <c r="DM30" i="8"/>
  <c r="DD30" i="8"/>
  <c r="DJ30" i="8"/>
  <c r="DA30" i="8"/>
  <c r="DC30" i="8"/>
  <c r="CZ30" i="8"/>
  <c r="CS30" i="8"/>
  <c r="CP30" i="8"/>
  <c r="CR30" i="8"/>
  <c r="CG30" i="8"/>
  <c r="CO30" i="8"/>
  <c r="CD30" i="8"/>
  <c r="CF30" i="8"/>
  <c r="CA30" i="8"/>
  <c r="CC30" i="8"/>
  <c r="BX30" i="8"/>
  <c r="BZ30" i="8"/>
  <c r="BR30" i="8"/>
  <c r="BW30" i="8"/>
  <c r="BO30" i="8"/>
  <c r="BQ30" i="8"/>
  <c r="BH30" i="8"/>
  <c r="BN30" i="8"/>
  <c r="BE30" i="8"/>
  <c r="BG30" i="8"/>
  <c r="AW30" i="8"/>
  <c r="BD30" i="8"/>
  <c r="AT30" i="8"/>
  <c r="AV30" i="8"/>
  <c r="AK30" i="8"/>
  <c r="AS30" i="8"/>
  <c r="AJ30" i="8"/>
  <c r="AH30" i="8"/>
  <c r="AG30" i="8"/>
  <c r="Q30" i="8"/>
  <c r="HD29" i="8"/>
  <c r="GX29" i="8"/>
  <c r="GU29" i="8"/>
  <c r="GI29" i="8"/>
  <c r="GH29" i="8"/>
  <c r="GD29" i="8"/>
  <c r="GC29" i="8"/>
  <c r="GB29" i="8"/>
  <c r="GE29" i="8"/>
  <c r="FZ29" i="8"/>
  <c r="FY29" i="8"/>
  <c r="FX29" i="8"/>
  <c r="FV29" i="8"/>
  <c r="FU29" i="8"/>
  <c r="FT29" i="8"/>
  <c r="FW29" i="8"/>
  <c r="FR29" i="8"/>
  <c r="FQ29" i="8"/>
  <c r="FN29" i="8"/>
  <c r="FM29" i="8"/>
  <c r="FJ29" i="8"/>
  <c r="FL29" i="8"/>
  <c r="FK29" i="8"/>
  <c r="FG29" i="8"/>
  <c r="FI29" i="8"/>
  <c r="FD29" i="8"/>
  <c r="FF29" i="8"/>
  <c r="FC29" i="8"/>
  <c r="EZ29" i="8"/>
  <c r="EW29" i="8"/>
  <c r="EY29" i="8"/>
  <c r="ET29" i="8"/>
  <c r="EV29" i="8"/>
  <c r="EQ29" i="8"/>
  <c r="ES29" i="8"/>
  <c r="EM29" i="8"/>
  <c r="EP29" i="8"/>
  <c r="EJ29" i="8"/>
  <c r="EL29" i="8"/>
  <c r="EC29" i="8"/>
  <c r="EI29" i="8"/>
  <c r="DZ29" i="8"/>
  <c r="EB29" i="8"/>
  <c r="DY29" i="8"/>
  <c r="DW29" i="8"/>
  <c r="DT29" i="8"/>
  <c r="DV29" i="8"/>
  <c r="DN29" i="8"/>
  <c r="DS29" i="8"/>
  <c r="DK29" i="8"/>
  <c r="DM29" i="8"/>
  <c r="DJ29" i="8"/>
  <c r="DD29" i="8"/>
  <c r="DA29" i="8"/>
  <c r="DC29" i="8"/>
  <c r="CZ29" i="8"/>
  <c r="CS29" i="8"/>
  <c r="CP29" i="8"/>
  <c r="CR29" i="8"/>
  <c r="CG29" i="8"/>
  <c r="CO29" i="8"/>
  <c r="CD29" i="8"/>
  <c r="CF29" i="8"/>
  <c r="CA29" i="8"/>
  <c r="CC29" i="8"/>
  <c r="BX29" i="8"/>
  <c r="BZ29" i="8"/>
  <c r="BR29" i="8"/>
  <c r="BW29" i="8"/>
  <c r="BO29" i="8"/>
  <c r="BQ29" i="8"/>
  <c r="BH29" i="8"/>
  <c r="BN29" i="8"/>
  <c r="BE29" i="8"/>
  <c r="BG29" i="8"/>
  <c r="AW29" i="8"/>
  <c r="BD29" i="8"/>
  <c r="AT29" i="8"/>
  <c r="AV29" i="8"/>
  <c r="AK29" i="8"/>
  <c r="AS29" i="8"/>
  <c r="AH29" i="8"/>
  <c r="AJ29" i="8"/>
  <c r="AG29" i="8"/>
  <c r="Q29" i="8"/>
  <c r="HD28" i="8"/>
  <c r="GX28" i="8"/>
  <c r="GU28" i="8"/>
  <c r="GI28" i="8"/>
  <c r="GH28" i="8"/>
  <c r="GD28" i="8"/>
  <c r="GC28" i="8"/>
  <c r="FZ28" i="8"/>
  <c r="FY28" i="8"/>
  <c r="FX28" i="8"/>
  <c r="FV28" i="8"/>
  <c r="FU28" i="8"/>
  <c r="FR28" i="8"/>
  <c r="FQ28" i="8"/>
  <c r="FN28" i="8"/>
  <c r="FM28" i="8"/>
  <c r="FL28" i="8"/>
  <c r="FK28" i="8"/>
  <c r="FG28" i="8"/>
  <c r="FI28" i="8"/>
  <c r="FD28" i="8"/>
  <c r="FF28" i="8"/>
  <c r="EZ28" i="8"/>
  <c r="FC28" i="8"/>
  <c r="EW28" i="8"/>
  <c r="EY28" i="8"/>
  <c r="ET28" i="8"/>
  <c r="EV28" i="8"/>
  <c r="EQ28" i="8"/>
  <c r="ES28" i="8"/>
  <c r="EP28" i="8"/>
  <c r="EM28" i="8"/>
  <c r="EJ28" i="8"/>
  <c r="EL28" i="8"/>
  <c r="EC28" i="8"/>
  <c r="EI28" i="8"/>
  <c r="DZ28" i="8"/>
  <c r="EB28" i="8"/>
  <c r="DW28" i="8"/>
  <c r="DY28" i="8"/>
  <c r="DT28" i="8"/>
  <c r="DV28" i="8"/>
  <c r="DN28" i="8"/>
  <c r="DS28" i="8"/>
  <c r="DK28" i="8"/>
  <c r="DM28" i="8"/>
  <c r="DD28" i="8"/>
  <c r="DJ28" i="8"/>
  <c r="DA28" i="8"/>
  <c r="DC28" i="8"/>
  <c r="CS28" i="8"/>
  <c r="CZ28" i="8"/>
  <c r="CP28" i="8"/>
  <c r="CR28" i="8"/>
  <c r="CO28" i="8"/>
  <c r="CG28" i="8"/>
  <c r="CD28" i="8"/>
  <c r="CF28" i="8"/>
  <c r="CA28" i="8"/>
  <c r="CC28" i="8"/>
  <c r="BX28" i="8"/>
  <c r="BZ28" i="8"/>
  <c r="BR28" i="8"/>
  <c r="BW28" i="8"/>
  <c r="BO28" i="8"/>
  <c r="BQ28" i="8"/>
  <c r="BH28" i="8"/>
  <c r="BN28" i="8"/>
  <c r="BE28" i="8"/>
  <c r="BG28" i="8"/>
  <c r="AW28" i="8"/>
  <c r="BD28" i="8"/>
  <c r="AV28" i="8"/>
  <c r="AT28" i="8"/>
  <c r="AK28" i="8"/>
  <c r="AS28" i="8"/>
  <c r="AH28" i="8"/>
  <c r="AJ28" i="8"/>
  <c r="AG28" i="8"/>
  <c r="Q28" i="8"/>
  <c r="HD27" i="8"/>
  <c r="GX27" i="8"/>
  <c r="GU27" i="8"/>
  <c r="GI27" i="8"/>
  <c r="GG27" i="8"/>
  <c r="GH27" i="8"/>
  <c r="GD27" i="8"/>
  <c r="GC27" i="8"/>
  <c r="FZ27" i="8"/>
  <c r="FY27" i="8"/>
  <c r="FV27" i="8"/>
  <c r="FU27" i="8"/>
  <c r="FR27" i="8"/>
  <c r="FQ27" i="8"/>
  <c r="FP27" i="8"/>
  <c r="FN27" i="8"/>
  <c r="FM27" i="8"/>
  <c r="FL27" i="8"/>
  <c r="FK27" i="8"/>
  <c r="FG27" i="8"/>
  <c r="FI27" i="8"/>
  <c r="FD27" i="8"/>
  <c r="FF27" i="8"/>
  <c r="EZ27" i="8"/>
  <c r="FC27" i="8"/>
  <c r="EW27" i="8"/>
  <c r="EY27" i="8"/>
  <c r="ET27" i="8"/>
  <c r="EV27" i="8"/>
  <c r="EQ27" i="8"/>
  <c r="ES27" i="8"/>
  <c r="EM27" i="8"/>
  <c r="EP27" i="8"/>
  <c r="EJ27" i="8"/>
  <c r="EL27" i="8"/>
  <c r="EC27" i="8"/>
  <c r="EI27" i="8"/>
  <c r="DZ27" i="8"/>
  <c r="EB27" i="8"/>
  <c r="DW27" i="8"/>
  <c r="DY27" i="8"/>
  <c r="DT27" i="8"/>
  <c r="DV27" i="8"/>
  <c r="DN27" i="8"/>
  <c r="DS27" i="8"/>
  <c r="DK27" i="8"/>
  <c r="DM27" i="8"/>
  <c r="DD27" i="8"/>
  <c r="DJ27" i="8"/>
  <c r="DA27" i="8"/>
  <c r="DC27" i="8"/>
  <c r="CS27" i="8"/>
  <c r="CZ27" i="8"/>
  <c r="CP27" i="8"/>
  <c r="CR27" i="8"/>
  <c r="CO27" i="8"/>
  <c r="CG27" i="8"/>
  <c r="CD27" i="8"/>
  <c r="CF27" i="8"/>
  <c r="CA27" i="8"/>
  <c r="CC27" i="8"/>
  <c r="BX27" i="8"/>
  <c r="BZ27" i="8"/>
  <c r="BR27" i="8"/>
  <c r="BW27" i="8"/>
  <c r="BO27" i="8"/>
  <c r="BQ27" i="8"/>
  <c r="BH27" i="8"/>
  <c r="BN27" i="8"/>
  <c r="BE27" i="8"/>
  <c r="BG27" i="8"/>
  <c r="AW27" i="8"/>
  <c r="BD27" i="8"/>
  <c r="AT27" i="8"/>
  <c r="AV27" i="8"/>
  <c r="AK27" i="8"/>
  <c r="AS27" i="8"/>
  <c r="AH27" i="8"/>
  <c r="AJ27" i="8"/>
  <c r="AG27" i="8"/>
  <c r="Q27" i="8"/>
  <c r="HD26" i="8"/>
  <c r="GX26" i="8"/>
  <c r="GU26" i="8"/>
  <c r="GI26" i="8"/>
  <c r="GH26" i="8"/>
  <c r="GG26" i="8"/>
  <c r="GD26" i="8"/>
  <c r="GC26" i="8"/>
  <c r="FZ26" i="8"/>
  <c r="FY26" i="8"/>
  <c r="FV26" i="8"/>
  <c r="FU26" i="8"/>
  <c r="FT26" i="8"/>
  <c r="FR26" i="8"/>
  <c r="FQ26" i="8"/>
  <c r="FN26" i="8"/>
  <c r="FM26" i="8"/>
  <c r="FL26" i="8"/>
  <c r="FK26" i="8"/>
  <c r="FG26" i="8"/>
  <c r="FI26" i="8"/>
  <c r="FD26" i="8"/>
  <c r="FF26" i="8"/>
  <c r="EZ26" i="8"/>
  <c r="FC26" i="8"/>
  <c r="EW26" i="8"/>
  <c r="EY26" i="8"/>
  <c r="ET26" i="8"/>
  <c r="EV26" i="8"/>
  <c r="EQ26" i="8"/>
  <c r="ES26" i="8"/>
  <c r="EM26" i="8"/>
  <c r="EP26" i="8"/>
  <c r="EJ26" i="8"/>
  <c r="EL26" i="8"/>
  <c r="EC26" i="8"/>
  <c r="EI26" i="8"/>
  <c r="EB26" i="8"/>
  <c r="DZ26" i="8"/>
  <c r="DW26" i="8"/>
  <c r="DY26" i="8"/>
  <c r="DT26" i="8"/>
  <c r="DV26" i="8"/>
  <c r="DN26" i="8"/>
  <c r="DS26" i="8"/>
  <c r="DK26" i="8"/>
  <c r="DM26" i="8"/>
  <c r="DD26" i="8"/>
  <c r="DJ26" i="8"/>
  <c r="DA26" i="8"/>
  <c r="DC26" i="8"/>
  <c r="CS26" i="8"/>
  <c r="CZ26" i="8"/>
  <c r="CP26" i="8"/>
  <c r="CR26" i="8"/>
  <c r="CG26" i="8"/>
  <c r="CO26" i="8"/>
  <c r="CD26" i="8"/>
  <c r="CF26" i="8"/>
  <c r="CA26" i="8"/>
  <c r="CC26" i="8"/>
  <c r="BX26" i="8"/>
  <c r="BZ26" i="8"/>
  <c r="BR26" i="8"/>
  <c r="BW26" i="8"/>
  <c r="BQ26" i="8"/>
  <c r="BO26" i="8"/>
  <c r="BH26" i="8"/>
  <c r="BN26" i="8"/>
  <c r="BE26" i="8"/>
  <c r="BG26" i="8"/>
  <c r="AW26" i="8"/>
  <c r="BD26" i="8"/>
  <c r="AT26" i="8"/>
  <c r="AV26" i="8"/>
  <c r="AS26" i="8"/>
  <c r="AK26" i="8"/>
  <c r="AJ26" i="8"/>
  <c r="AH26" i="8"/>
  <c r="AG26" i="8"/>
  <c r="Q26" i="8"/>
  <c r="HD25" i="8"/>
  <c r="GX25" i="8"/>
  <c r="GU25" i="8"/>
  <c r="GI25" i="8"/>
  <c r="GH25" i="8"/>
  <c r="GG25" i="8"/>
  <c r="GD25" i="8"/>
  <c r="GC25" i="8"/>
  <c r="FZ25" i="8"/>
  <c r="FY25" i="8"/>
  <c r="FV25" i="8"/>
  <c r="FU25" i="8"/>
  <c r="FR25" i="8"/>
  <c r="FQ25" i="8"/>
  <c r="FN25" i="8"/>
  <c r="FM25" i="8"/>
  <c r="FL25" i="8"/>
  <c r="FK25" i="8"/>
  <c r="FI25" i="8"/>
  <c r="FG25" i="8"/>
  <c r="FD25" i="8"/>
  <c r="FF25" i="8"/>
  <c r="EZ25" i="8"/>
  <c r="FC25" i="8"/>
  <c r="EW25" i="8"/>
  <c r="EY25" i="8"/>
  <c r="ET25" i="8"/>
  <c r="EV25" i="8"/>
  <c r="EQ25" i="8"/>
  <c r="ES25" i="8"/>
  <c r="EM25" i="8"/>
  <c r="EP25" i="8"/>
  <c r="EJ25" i="8"/>
  <c r="EL25" i="8"/>
  <c r="EC25" i="8"/>
  <c r="EI25" i="8"/>
  <c r="DZ25" i="8"/>
  <c r="EB25" i="8"/>
  <c r="DW25" i="8"/>
  <c r="DY25" i="8"/>
  <c r="DT25" i="8"/>
  <c r="DV25" i="8"/>
  <c r="DN25" i="8"/>
  <c r="DS25" i="8"/>
  <c r="DK25" i="8"/>
  <c r="DM25" i="8"/>
  <c r="DD25" i="8"/>
  <c r="DJ25" i="8"/>
  <c r="DA25" i="8"/>
  <c r="DC25" i="8"/>
  <c r="CS25" i="8"/>
  <c r="CZ25" i="8"/>
  <c r="CP25" i="8"/>
  <c r="CR25" i="8"/>
  <c r="CG25" i="8"/>
  <c r="CO25" i="8"/>
  <c r="CD25" i="8"/>
  <c r="CF25" i="8"/>
  <c r="CA25" i="8"/>
  <c r="CC25" i="8"/>
  <c r="BX25" i="8"/>
  <c r="BZ25" i="8"/>
  <c r="BR25" i="8"/>
  <c r="BW25" i="8"/>
  <c r="BO25" i="8"/>
  <c r="BQ25" i="8"/>
  <c r="BH25" i="8"/>
  <c r="BN25" i="8"/>
  <c r="BE25" i="8"/>
  <c r="BG25" i="8"/>
  <c r="AW25" i="8"/>
  <c r="BD25" i="8"/>
  <c r="AT25" i="8"/>
  <c r="AV25" i="8"/>
  <c r="AS25" i="8"/>
  <c r="AK25" i="8"/>
  <c r="AH25" i="8"/>
  <c r="AJ25" i="8"/>
  <c r="AG25" i="8"/>
  <c r="Q25" i="8"/>
  <c r="HD24" i="8"/>
  <c r="GX24" i="8"/>
  <c r="GU24" i="8"/>
  <c r="GI24" i="8"/>
  <c r="GH24" i="8"/>
  <c r="GD24" i="8"/>
  <c r="GC24" i="8"/>
  <c r="GB24" i="8"/>
  <c r="FZ24" i="8"/>
  <c r="FY24" i="8"/>
  <c r="FX24" i="8"/>
  <c r="FV24" i="8"/>
  <c r="FT24" i="8"/>
  <c r="FW24" i="8"/>
  <c r="FU24" i="8"/>
  <c r="FR24" i="8"/>
  <c r="FQ24" i="8"/>
  <c r="FN24" i="8"/>
  <c r="GE24" i="8"/>
  <c r="FM24" i="8"/>
  <c r="FL24" i="8"/>
  <c r="FK24" i="8"/>
  <c r="FJ24" i="8"/>
  <c r="FG24" i="8"/>
  <c r="FI24" i="8"/>
  <c r="FD24" i="8"/>
  <c r="FF24" i="8"/>
  <c r="EZ24" i="8"/>
  <c r="FC24" i="8"/>
  <c r="EW24" i="8"/>
  <c r="EY24" i="8"/>
  <c r="ET24" i="8"/>
  <c r="EV24" i="8"/>
  <c r="EQ24" i="8"/>
  <c r="ES24" i="8"/>
  <c r="EM24" i="8"/>
  <c r="EP24" i="8"/>
  <c r="EJ24" i="8"/>
  <c r="EL24" i="8"/>
  <c r="EC24" i="8"/>
  <c r="EI24" i="8"/>
  <c r="DZ24" i="8"/>
  <c r="EB24" i="8"/>
  <c r="DW24" i="8"/>
  <c r="DY24" i="8"/>
  <c r="DT24" i="8"/>
  <c r="DV24" i="8"/>
  <c r="DN24" i="8"/>
  <c r="DS24" i="8"/>
  <c r="DK24" i="8"/>
  <c r="DM24" i="8"/>
  <c r="DD24" i="8"/>
  <c r="DJ24" i="8"/>
  <c r="DA24" i="8"/>
  <c r="DC24" i="8"/>
  <c r="CS24" i="8"/>
  <c r="CZ24" i="8"/>
  <c r="CP24" i="8"/>
  <c r="CR24" i="8"/>
  <c r="CG24" i="8"/>
  <c r="CO24" i="8"/>
  <c r="CD24" i="8"/>
  <c r="CF24" i="8"/>
  <c r="CA24" i="8"/>
  <c r="CC24" i="8"/>
  <c r="BZ24" i="8"/>
  <c r="BX24" i="8"/>
  <c r="BR24" i="8"/>
  <c r="BW24" i="8"/>
  <c r="BO24" i="8"/>
  <c r="BQ24" i="8"/>
  <c r="BH24" i="8"/>
  <c r="BN24" i="8"/>
  <c r="BG24" i="8"/>
  <c r="BE24" i="8"/>
  <c r="AW24" i="8"/>
  <c r="BD24" i="8"/>
  <c r="AT24" i="8"/>
  <c r="AV24" i="8"/>
  <c r="AK24" i="8"/>
  <c r="AS24" i="8"/>
  <c r="AH24" i="8"/>
  <c r="AJ24" i="8"/>
  <c r="AG24" i="8"/>
  <c r="Q24" i="8"/>
  <c r="HD23" i="8"/>
  <c r="GX23" i="8"/>
  <c r="GU23" i="8"/>
  <c r="GT23" i="8"/>
  <c r="GI23" i="8"/>
  <c r="GH23" i="8"/>
  <c r="GD23" i="8"/>
  <c r="GC23" i="8"/>
  <c r="FZ23" i="8"/>
  <c r="FX23" i="8"/>
  <c r="FY23" i="8"/>
  <c r="FV23" i="8"/>
  <c r="FU23" i="8"/>
  <c r="FT23" i="8"/>
  <c r="FR23" i="8"/>
  <c r="FQ23" i="8"/>
  <c r="FN23" i="8"/>
  <c r="FM23" i="8"/>
  <c r="FL23" i="8"/>
  <c r="FK23" i="8"/>
  <c r="FG23" i="8"/>
  <c r="FI23" i="8"/>
  <c r="FD23" i="8"/>
  <c r="FF23" i="8"/>
  <c r="EZ23" i="8"/>
  <c r="FC23" i="8"/>
  <c r="EW23" i="8"/>
  <c r="EY23" i="8"/>
  <c r="ET23" i="8"/>
  <c r="EV23" i="8"/>
  <c r="EQ23" i="8"/>
  <c r="ES23" i="8"/>
  <c r="EM23" i="8"/>
  <c r="EP23" i="8"/>
  <c r="EJ23" i="8"/>
  <c r="EL23" i="8"/>
  <c r="EC23" i="8"/>
  <c r="EI23" i="8"/>
  <c r="DZ23" i="8"/>
  <c r="EB23" i="8"/>
  <c r="DW23" i="8"/>
  <c r="DY23" i="8"/>
  <c r="DT23" i="8"/>
  <c r="DV23" i="8"/>
  <c r="DN23" i="8"/>
  <c r="DS23" i="8"/>
  <c r="DM23" i="8"/>
  <c r="DK23" i="8"/>
  <c r="DJ23" i="8"/>
  <c r="DD23" i="8"/>
  <c r="DA23" i="8"/>
  <c r="DC23" i="8"/>
  <c r="CS23" i="8"/>
  <c r="CZ23" i="8"/>
  <c r="CP23" i="8"/>
  <c r="CR23" i="8"/>
  <c r="CG23" i="8"/>
  <c r="CO23" i="8"/>
  <c r="CD23" i="8"/>
  <c r="CF23" i="8"/>
  <c r="CA23" i="8"/>
  <c r="CC23" i="8"/>
  <c r="BX23" i="8"/>
  <c r="BZ23" i="8"/>
  <c r="BR23" i="8"/>
  <c r="BW23" i="8"/>
  <c r="BO23" i="8"/>
  <c r="BQ23" i="8"/>
  <c r="BH23" i="8"/>
  <c r="BN23" i="8"/>
  <c r="BE23" i="8"/>
  <c r="BG23" i="8"/>
  <c r="BD23" i="8"/>
  <c r="AW23" i="8"/>
  <c r="AT23" i="8"/>
  <c r="AV23" i="8"/>
  <c r="AK23" i="8"/>
  <c r="AS23" i="8"/>
  <c r="AH23" i="8"/>
  <c r="AJ23" i="8"/>
  <c r="AG23" i="8"/>
  <c r="Q23" i="8"/>
  <c r="HD22" i="8"/>
  <c r="GX22" i="8"/>
  <c r="GU22" i="8"/>
  <c r="GI22" i="8"/>
  <c r="GH22" i="8"/>
  <c r="GD22" i="8"/>
  <c r="GC22" i="8"/>
  <c r="GB22" i="8"/>
  <c r="FZ22" i="8"/>
  <c r="FY22" i="8"/>
  <c r="FV22" i="8"/>
  <c r="FU22" i="8"/>
  <c r="FR22" i="8"/>
  <c r="FQ22" i="8"/>
  <c r="FP22" i="8"/>
  <c r="FN22" i="8"/>
  <c r="FM22" i="8"/>
  <c r="FL22" i="8"/>
  <c r="FK22" i="8"/>
  <c r="FG22" i="8"/>
  <c r="FI22" i="8"/>
  <c r="FD22" i="8"/>
  <c r="FF22" i="8"/>
  <c r="EZ22" i="8"/>
  <c r="FC22" i="8"/>
  <c r="EY22" i="8"/>
  <c r="EW22" i="8"/>
  <c r="ET22" i="8"/>
  <c r="EV22" i="8"/>
  <c r="EQ22" i="8"/>
  <c r="ES22" i="8"/>
  <c r="EM22" i="8"/>
  <c r="EP22" i="8"/>
  <c r="EJ22" i="8"/>
  <c r="EL22" i="8"/>
  <c r="EC22" i="8"/>
  <c r="EI22" i="8"/>
  <c r="DZ22" i="8"/>
  <c r="EB22" i="8"/>
  <c r="DW22" i="8"/>
  <c r="DY22" i="8"/>
  <c r="DT22" i="8"/>
  <c r="DV22" i="8"/>
  <c r="DN22" i="8"/>
  <c r="DS22" i="8"/>
  <c r="DK22" i="8"/>
  <c r="DM22" i="8"/>
  <c r="DD22" i="8"/>
  <c r="DJ22" i="8"/>
  <c r="DA22" i="8"/>
  <c r="DC22" i="8"/>
  <c r="CS22" i="8"/>
  <c r="CZ22" i="8"/>
  <c r="CP22" i="8"/>
  <c r="CR22" i="8"/>
  <c r="CG22" i="8"/>
  <c r="CO22" i="8"/>
  <c r="CD22" i="8"/>
  <c r="CF22" i="8"/>
  <c r="CA22" i="8"/>
  <c r="CC22" i="8"/>
  <c r="BX22" i="8"/>
  <c r="BZ22" i="8"/>
  <c r="BR22" i="8"/>
  <c r="BW22" i="8"/>
  <c r="BO22" i="8"/>
  <c r="BQ22" i="8"/>
  <c r="BH22" i="8"/>
  <c r="BN22" i="8"/>
  <c r="BE22" i="8"/>
  <c r="BG22" i="8"/>
  <c r="AW22" i="8"/>
  <c r="BD22" i="8"/>
  <c r="AT22" i="8"/>
  <c r="AV22" i="8"/>
  <c r="AK22" i="8"/>
  <c r="AS22" i="8"/>
  <c r="AH22" i="8"/>
  <c r="AJ22" i="8"/>
  <c r="AG22" i="8"/>
  <c r="Q22" i="8"/>
  <c r="HD21" i="8"/>
  <c r="GX21" i="8"/>
  <c r="GU21" i="8"/>
  <c r="GI21" i="8"/>
  <c r="GH21" i="8"/>
  <c r="GD21" i="8"/>
  <c r="GC21" i="8"/>
  <c r="FZ21" i="8"/>
  <c r="FY21" i="8"/>
  <c r="FV21" i="8"/>
  <c r="FT21" i="8"/>
  <c r="FU21" i="8"/>
  <c r="FR21" i="8"/>
  <c r="FQ21" i="8"/>
  <c r="FN21" i="8"/>
  <c r="FM21" i="8"/>
  <c r="FL21" i="8"/>
  <c r="FK21" i="8"/>
  <c r="FJ21" i="8"/>
  <c r="FI21" i="8"/>
  <c r="FG21" i="8"/>
  <c r="FD21" i="8"/>
  <c r="FF21" i="8"/>
  <c r="EZ21" i="8"/>
  <c r="FC21" i="8"/>
  <c r="EW21" i="8"/>
  <c r="EY21" i="8"/>
  <c r="EV21" i="8"/>
  <c r="ET21" i="8"/>
  <c r="EQ21" i="8"/>
  <c r="ES21" i="8"/>
  <c r="EM21" i="8"/>
  <c r="EP21" i="8"/>
  <c r="EJ21" i="8"/>
  <c r="EL21" i="8"/>
  <c r="EI21" i="8"/>
  <c r="EC21" i="8"/>
  <c r="DZ21" i="8"/>
  <c r="EB21" i="8"/>
  <c r="DW21" i="8"/>
  <c r="DY21" i="8"/>
  <c r="DT21" i="8"/>
  <c r="DV21" i="8"/>
  <c r="DS21" i="8"/>
  <c r="DN21" i="8"/>
  <c r="DK21" i="8"/>
  <c r="DM21" i="8"/>
  <c r="DD21" i="8"/>
  <c r="DJ21" i="8"/>
  <c r="DA21" i="8"/>
  <c r="DC21" i="8"/>
  <c r="CS21" i="8"/>
  <c r="CZ21" i="8"/>
  <c r="CP21" i="8"/>
  <c r="CR21" i="8"/>
  <c r="CG21" i="8"/>
  <c r="CO21" i="8"/>
  <c r="CF21" i="8"/>
  <c r="CD21" i="8"/>
  <c r="CA21" i="8"/>
  <c r="CC21" i="8"/>
  <c r="BX21" i="8"/>
  <c r="BZ21" i="8"/>
  <c r="BR21" i="8"/>
  <c r="BW21" i="8"/>
  <c r="BO21" i="8"/>
  <c r="BQ21" i="8"/>
  <c r="BH21" i="8"/>
  <c r="BN21" i="8"/>
  <c r="BE21" i="8"/>
  <c r="BG21" i="8"/>
  <c r="AW21" i="8"/>
  <c r="BD21" i="8"/>
  <c r="AT21" i="8"/>
  <c r="AV21" i="8"/>
  <c r="AK21" i="8"/>
  <c r="AS21" i="8"/>
  <c r="AH21" i="8"/>
  <c r="AJ21" i="8"/>
  <c r="AG21" i="8"/>
  <c r="Q21" i="8"/>
  <c r="HD20" i="8"/>
  <c r="GX20" i="8"/>
  <c r="GU20" i="8"/>
  <c r="GI20" i="8"/>
  <c r="GH20" i="8"/>
  <c r="GD20" i="8"/>
  <c r="GC20" i="8"/>
  <c r="GB20" i="8"/>
  <c r="FZ20" i="8"/>
  <c r="FY20" i="8"/>
  <c r="FV20" i="8"/>
  <c r="FU20" i="8"/>
  <c r="FR20" i="8"/>
  <c r="FQ20" i="8"/>
  <c r="FP20" i="8"/>
  <c r="FN20" i="8"/>
  <c r="FM20" i="8"/>
  <c r="FL20" i="8"/>
  <c r="FK20" i="8"/>
  <c r="FG20" i="8"/>
  <c r="FI20" i="8"/>
  <c r="FF20" i="8"/>
  <c r="FD20" i="8"/>
  <c r="EZ20" i="8"/>
  <c r="FC20" i="8"/>
  <c r="EW20" i="8"/>
  <c r="EY20" i="8"/>
  <c r="ET20" i="8"/>
  <c r="EV20" i="8"/>
  <c r="ES20" i="8"/>
  <c r="EQ20" i="8"/>
  <c r="EM20" i="8"/>
  <c r="EP20" i="8"/>
  <c r="EJ20" i="8"/>
  <c r="EL20" i="8"/>
  <c r="EC20" i="8"/>
  <c r="EI20" i="8"/>
  <c r="DZ20" i="8"/>
  <c r="EB20" i="8"/>
  <c r="DW20" i="8"/>
  <c r="DY20" i="8"/>
  <c r="DT20" i="8"/>
  <c r="DV20" i="8"/>
  <c r="DN20" i="8"/>
  <c r="DS20" i="8"/>
  <c r="DK20" i="8"/>
  <c r="DM20" i="8"/>
  <c r="DD20" i="8"/>
  <c r="DJ20" i="8"/>
  <c r="DA20" i="8"/>
  <c r="DC20" i="8"/>
  <c r="CZ20" i="8"/>
  <c r="CS20" i="8"/>
  <c r="CP20" i="8"/>
  <c r="CR20" i="8"/>
  <c r="CG20" i="8"/>
  <c r="CO20" i="8"/>
  <c r="CD20" i="8"/>
  <c r="CF20" i="8"/>
  <c r="CA20" i="8"/>
  <c r="CC20" i="8"/>
  <c r="BX20" i="8"/>
  <c r="BZ20" i="8"/>
  <c r="BR20" i="8"/>
  <c r="BW20" i="8"/>
  <c r="BO20" i="8"/>
  <c r="BQ20" i="8"/>
  <c r="BH20" i="8"/>
  <c r="BN20" i="8"/>
  <c r="BE20" i="8"/>
  <c r="BG20" i="8"/>
  <c r="AW20" i="8"/>
  <c r="BD20" i="8"/>
  <c r="AT20" i="8"/>
  <c r="AV20" i="8"/>
  <c r="AS20" i="8"/>
  <c r="AK20" i="8"/>
  <c r="AH20" i="8"/>
  <c r="AJ20" i="8"/>
  <c r="AG20" i="8"/>
  <c r="Q20" i="8"/>
  <c r="HD19" i="8"/>
  <c r="GX19" i="8"/>
  <c r="GU19" i="8"/>
  <c r="GI19" i="8"/>
  <c r="GH19" i="8"/>
  <c r="GD19" i="8"/>
  <c r="GC19" i="8"/>
  <c r="FZ19" i="8"/>
  <c r="FY19" i="8"/>
  <c r="FV19" i="8"/>
  <c r="FU19" i="8"/>
  <c r="FR19" i="8"/>
  <c r="FQ19" i="8"/>
  <c r="FN19" i="8"/>
  <c r="FM19" i="8"/>
  <c r="FL19" i="8"/>
  <c r="FK19" i="8"/>
  <c r="FG19" i="8"/>
  <c r="FI19" i="8"/>
  <c r="FD19" i="8"/>
  <c r="FF19" i="8"/>
  <c r="FC19" i="8"/>
  <c r="EZ19" i="8"/>
  <c r="EW19" i="8"/>
  <c r="EY19" i="8"/>
  <c r="ET19" i="8"/>
  <c r="EV19" i="8"/>
  <c r="EQ19" i="8"/>
  <c r="ES19" i="8"/>
  <c r="EP19" i="8"/>
  <c r="EM19" i="8"/>
  <c r="EJ19" i="8"/>
  <c r="EL19" i="8"/>
  <c r="EI19" i="8"/>
  <c r="EC19" i="8"/>
  <c r="DZ19" i="8"/>
  <c r="EB19" i="8"/>
  <c r="DW19" i="8"/>
  <c r="DY19" i="8"/>
  <c r="DT19" i="8"/>
  <c r="DV19" i="8"/>
  <c r="DN19" i="8"/>
  <c r="DS19" i="8"/>
  <c r="DK19" i="8"/>
  <c r="DM19" i="8"/>
  <c r="DJ19" i="8"/>
  <c r="DD19" i="8"/>
  <c r="DA19" i="8"/>
  <c r="DC19" i="8"/>
  <c r="CS19" i="8"/>
  <c r="CZ19" i="8"/>
  <c r="CP19" i="8"/>
  <c r="CR19" i="8"/>
  <c r="CO19" i="8"/>
  <c r="CG19" i="8"/>
  <c r="CD19" i="8"/>
  <c r="CF19" i="8"/>
  <c r="CA19" i="8"/>
  <c r="CC19" i="8"/>
  <c r="BX19" i="8"/>
  <c r="BZ19" i="8"/>
  <c r="BW19" i="8"/>
  <c r="BR19" i="8"/>
  <c r="BO19" i="8"/>
  <c r="BQ19" i="8"/>
  <c r="BH19" i="8"/>
  <c r="BN19" i="8"/>
  <c r="BE19" i="8"/>
  <c r="BG19" i="8"/>
  <c r="AW19" i="8"/>
  <c r="BD19" i="8"/>
  <c r="AT19" i="8"/>
  <c r="AV19" i="8"/>
  <c r="AK19" i="8"/>
  <c r="AS19" i="8"/>
  <c r="AJ19" i="8"/>
  <c r="AH19" i="8"/>
  <c r="AG19" i="8"/>
  <c r="Q19" i="8"/>
  <c r="HD18" i="8"/>
  <c r="GX18" i="8"/>
  <c r="GU18" i="8"/>
  <c r="GI18" i="8"/>
  <c r="GH18" i="8"/>
  <c r="GD18" i="8"/>
  <c r="GC18" i="8"/>
  <c r="GB18" i="8"/>
  <c r="FZ18" i="8"/>
  <c r="FY18" i="8"/>
  <c r="FV18" i="8"/>
  <c r="FU18" i="8"/>
  <c r="FR18" i="8"/>
  <c r="FQ18" i="8"/>
  <c r="FN18" i="8"/>
  <c r="FM18" i="8"/>
  <c r="FL18" i="8"/>
  <c r="FK18" i="8"/>
  <c r="FG18" i="8"/>
  <c r="FI18" i="8"/>
  <c r="FF18" i="8"/>
  <c r="FD18" i="8"/>
  <c r="EZ18" i="8"/>
  <c r="FC18" i="8"/>
  <c r="EW18" i="8"/>
  <c r="EY18" i="8"/>
  <c r="ET18" i="8"/>
  <c r="EV18" i="8"/>
  <c r="ES18" i="8"/>
  <c r="EQ18" i="8"/>
  <c r="EP18" i="8"/>
  <c r="EM18" i="8"/>
  <c r="EJ18" i="8"/>
  <c r="EL18" i="8"/>
  <c r="EC18" i="8"/>
  <c r="EI18" i="8"/>
  <c r="DZ18" i="8"/>
  <c r="EB18" i="8"/>
  <c r="DW18" i="8"/>
  <c r="DY18" i="8"/>
  <c r="DT18" i="8"/>
  <c r="DV18" i="8"/>
  <c r="DN18" i="8"/>
  <c r="DS18" i="8"/>
  <c r="DK18" i="8"/>
  <c r="DM18" i="8"/>
  <c r="DD18" i="8"/>
  <c r="DJ18" i="8"/>
  <c r="DA18" i="8"/>
  <c r="DC18" i="8"/>
  <c r="CS18" i="8"/>
  <c r="CZ18" i="8"/>
  <c r="CR18" i="8"/>
  <c r="CP18" i="8"/>
  <c r="CG18" i="8"/>
  <c r="CO18" i="8"/>
  <c r="CD18" i="8"/>
  <c r="CF18" i="8"/>
  <c r="CA18" i="8"/>
  <c r="CC18" i="8"/>
  <c r="BZ18" i="8"/>
  <c r="BX18" i="8"/>
  <c r="BR18" i="8"/>
  <c r="BW18" i="8"/>
  <c r="BO18" i="8"/>
  <c r="BQ18" i="8"/>
  <c r="BH18" i="8"/>
  <c r="BN18" i="8"/>
  <c r="BE18" i="8"/>
  <c r="BG18" i="8"/>
  <c r="AW18" i="8"/>
  <c r="BD18" i="8"/>
  <c r="AT18" i="8"/>
  <c r="AV18" i="8"/>
  <c r="AK18" i="8"/>
  <c r="AS18" i="8"/>
  <c r="AH18" i="8"/>
  <c r="AJ18" i="8"/>
  <c r="AG18" i="8"/>
  <c r="Q18" i="8"/>
  <c r="HD17" i="8"/>
  <c r="GX17" i="8"/>
  <c r="GU17" i="8"/>
  <c r="GI17" i="8"/>
  <c r="GH17" i="8"/>
  <c r="GD17" i="8"/>
  <c r="GC17" i="8"/>
  <c r="FZ17" i="8"/>
  <c r="FY17" i="8"/>
  <c r="FV17" i="8"/>
  <c r="FU17" i="8"/>
  <c r="FR17" i="8"/>
  <c r="FQ17" i="8"/>
  <c r="FP17" i="8"/>
  <c r="FN17" i="8"/>
  <c r="FM17" i="8"/>
  <c r="FL17" i="8"/>
  <c r="FK17" i="8"/>
  <c r="FG17" i="8"/>
  <c r="FI17" i="8"/>
  <c r="FD17" i="8"/>
  <c r="FF17" i="8"/>
  <c r="EZ17" i="8"/>
  <c r="FC17" i="8"/>
  <c r="EY17" i="8"/>
  <c r="EW17" i="8"/>
  <c r="ET17" i="8"/>
  <c r="EV17" i="8"/>
  <c r="EQ17" i="8"/>
  <c r="ES17" i="8"/>
  <c r="EM17" i="8"/>
  <c r="EP17" i="8"/>
  <c r="EJ17" i="8"/>
  <c r="EL17" i="8"/>
  <c r="EC17" i="8"/>
  <c r="EI17" i="8"/>
  <c r="DZ17" i="8"/>
  <c r="EB17" i="8"/>
  <c r="DW17" i="8"/>
  <c r="DY17" i="8"/>
  <c r="DV17" i="8"/>
  <c r="DT17" i="8"/>
  <c r="DN17" i="8"/>
  <c r="DS17" i="8"/>
  <c r="DK17" i="8"/>
  <c r="DM17" i="8"/>
  <c r="DD17" i="8"/>
  <c r="DJ17" i="8"/>
  <c r="DA17" i="8"/>
  <c r="DC17" i="8"/>
  <c r="CS17" i="8"/>
  <c r="CZ17" i="8"/>
  <c r="CP17" i="8"/>
  <c r="CR17" i="8"/>
  <c r="CG17" i="8"/>
  <c r="CO17" i="8"/>
  <c r="CD17" i="8"/>
  <c r="CF17" i="8"/>
  <c r="CA17" i="8"/>
  <c r="CC17" i="8"/>
  <c r="BX17" i="8"/>
  <c r="BZ17" i="8"/>
  <c r="BR17" i="8"/>
  <c r="BW17" i="8"/>
  <c r="BO17" i="8"/>
  <c r="BQ17" i="8"/>
  <c r="BH17" i="8"/>
  <c r="BN17" i="8"/>
  <c r="BE17" i="8"/>
  <c r="BG17" i="8"/>
  <c r="AW17" i="8"/>
  <c r="BD17" i="8"/>
  <c r="AT17" i="8"/>
  <c r="AV17" i="8"/>
  <c r="AK17" i="8"/>
  <c r="AS17" i="8"/>
  <c r="AH17" i="8"/>
  <c r="AJ17" i="8"/>
  <c r="AG17" i="8"/>
  <c r="Q17" i="8"/>
  <c r="HD16" i="8"/>
  <c r="GX16" i="8"/>
  <c r="GU16" i="8"/>
  <c r="GI16" i="8"/>
  <c r="GH16" i="8"/>
  <c r="GD16" i="8"/>
  <c r="GC16" i="8"/>
  <c r="FZ16" i="8"/>
  <c r="FY16" i="8"/>
  <c r="FV16" i="8"/>
  <c r="FU16" i="8"/>
  <c r="FR16" i="8"/>
  <c r="FQ16" i="8"/>
  <c r="FP16" i="8"/>
  <c r="FN16" i="8"/>
  <c r="FM16" i="8"/>
  <c r="FL16" i="8"/>
  <c r="FK16" i="8"/>
  <c r="FG16" i="8"/>
  <c r="FI16" i="8"/>
  <c r="FD16" i="8"/>
  <c r="FF16" i="8"/>
  <c r="EZ16" i="8"/>
  <c r="FC16" i="8"/>
  <c r="EY16" i="8"/>
  <c r="EW16" i="8"/>
  <c r="EV16" i="8"/>
  <c r="ET16" i="8"/>
  <c r="EQ16" i="8"/>
  <c r="ES16" i="8"/>
  <c r="EM16" i="8"/>
  <c r="EP16" i="8"/>
  <c r="EJ16" i="8"/>
  <c r="EL16" i="8"/>
  <c r="EC16" i="8"/>
  <c r="EI16" i="8"/>
  <c r="GO16" i="8"/>
  <c r="DZ16" i="8"/>
  <c r="EB16" i="8"/>
  <c r="DW16" i="8"/>
  <c r="DY16" i="8"/>
  <c r="DT16" i="8"/>
  <c r="DV16" i="8"/>
  <c r="DN16" i="8"/>
  <c r="DS16" i="8"/>
  <c r="DK16" i="8"/>
  <c r="DM16" i="8"/>
  <c r="DD16" i="8"/>
  <c r="DJ16" i="8"/>
  <c r="DC16" i="8"/>
  <c r="DA16" i="8"/>
  <c r="CS16" i="8"/>
  <c r="CZ16" i="8"/>
  <c r="CP16" i="8"/>
  <c r="CR16" i="8"/>
  <c r="CG16" i="8"/>
  <c r="CO16" i="8"/>
  <c r="CF16" i="8"/>
  <c r="CD16" i="8"/>
  <c r="CA16" i="8"/>
  <c r="CC16" i="8"/>
  <c r="BX16" i="8"/>
  <c r="BZ16" i="8"/>
  <c r="BR16" i="8"/>
  <c r="BW16" i="8"/>
  <c r="BO16" i="8"/>
  <c r="BQ16" i="8"/>
  <c r="BH16" i="8"/>
  <c r="BN16" i="8"/>
  <c r="BE16" i="8"/>
  <c r="BG16" i="8"/>
  <c r="AW16" i="8"/>
  <c r="BD16" i="8"/>
  <c r="AT16" i="8"/>
  <c r="AV16" i="8"/>
  <c r="AK16" i="8"/>
  <c r="AS16" i="8"/>
  <c r="AH16" i="8"/>
  <c r="AJ16" i="8"/>
  <c r="AG16" i="8"/>
  <c r="Q16" i="8"/>
  <c r="HD15" i="8"/>
  <c r="GX15" i="8"/>
  <c r="GU15" i="8"/>
  <c r="GT15" i="8"/>
  <c r="GI15" i="8"/>
  <c r="GH15" i="8"/>
  <c r="GD15" i="8"/>
  <c r="GC15" i="8"/>
  <c r="FZ15" i="8"/>
  <c r="FY15" i="8"/>
  <c r="FV15" i="8"/>
  <c r="FU15" i="8"/>
  <c r="FT15" i="8"/>
  <c r="FR15" i="8"/>
  <c r="FQ15" i="8"/>
  <c r="FP15" i="8"/>
  <c r="FN15" i="8"/>
  <c r="FM15" i="8"/>
  <c r="FL15" i="8"/>
  <c r="FK15" i="8"/>
  <c r="FG15" i="8"/>
  <c r="FI15" i="8"/>
  <c r="FD15" i="8"/>
  <c r="FF15" i="8"/>
  <c r="EZ15" i="8"/>
  <c r="FC15" i="8"/>
  <c r="EW15" i="8"/>
  <c r="EY15" i="8"/>
  <c r="ET15" i="8"/>
  <c r="EV15" i="8"/>
  <c r="ES15" i="8"/>
  <c r="EQ15" i="8"/>
  <c r="EM15" i="8"/>
  <c r="EP15" i="8"/>
  <c r="EJ15" i="8"/>
  <c r="EL15" i="8"/>
  <c r="EC15" i="8"/>
  <c r="EI15" i="8"/>
  <c r="DZ15" i="8"/>
  <c r="EB15" i="8"/>
  <c r="DW15" i="8"/>
  <c r="DY15" i="8"/>
  <c r="DT15" i="8"/>
  <c r="DV15" i="8"/>
  <c r="DN15" i="8"/>
  <c r="DS15" i="8"/>
  <c r="DK15" i="8"/>
  <c r="DM15" i="8"/>
  <c r="DD15" i="8"/>
  <c r="DJ15" i="8"/>
  <c r="DA15" i="8"/>
  <c r="DC15" i="8"/>
  <c r="CZ15" i="8"/>
  <c r="CS15" i="8"/>
  <c r="CP15" i="8"/>
  <c r="CR15" i="8"/>
  <c r="CG15" i="8"/>
  <c r="CO15" i="8"/>
  <c r="CD15" i="8"/>
  <c r="CF15" i="8"/>
  <c r="CA15" i="8"/>
  <c r="CC15" i="8"/>
  <c r="BX15" i="8"/>
  <c r="BZ15" i="8"/>
  <c r="BR15" i="8"/>
  <c r="BW15" i="8"/>
  <c r="BO15" i="8"/>
  <c r="BQ15" i="8"/>
  <c r="BN15" i="8"/>
  <c r="BH15" i="8"/>
  <c r="BE15" i="8"/>
  <c r="BG15" i="8"/>
  <c r="AW15" i="8"/>
  <c r="BD15" i="8"/>
  <c r="AT15" i="8"/>
  <c r="AV15" i="8"/>
  <c r="AK15" i="8"/>
  <c r="AS15" i="8"/>
  <c r="AJ15" i="8"/>
  <c r="AH15" i="8"/>
  <c r="AG15" i="8"/>
  <c r="Q15" i="8"/>
  <c r="HD14" i="8"/>
  <c r="GX14" i="8"/>
  <c r="GU14" i="8"/>
  <c r="GI14" i="8"/>
  <c r="GH14" i="8"/>
  <c r="GD14" i="8"/>
  <c r="GC14" i="8"/>
  <c r="GB14" i="8"/>
  <c r="FZ14" i="8"/>
  <c r="FX14" i="8"/>
  <c r="FY14" i="8"/>
  <c r="FV14" i="8"/>
  <c r="FU14" i="8"/>
  <c r="FR14" i="8"/>
  <c r="FQ14" i="8"/>
  <c r="FN14" i="8"/>
  <c r="FM14" i="8"/>
  <c r="FL14" i="8"/>
  <c r="FK14" i="8"/>
  <c r="FG14" i="8"/>
  <c r="FI14" i="8"/>
  <c r="FD14" i="8"/>
  <c r="FF14" i="8"/>
  <c r="EZ14" i="8"/>
  <c r="FC14" i="8"/>
  <c r="GQ14" i="8"/>
  <c r="EW14" i="8"/>
  <c r="EY14" i="8"/>
  <c r="ET14" i="8"/>
  <c r="EV14" i="8"/>
  <c r="EQ14" i="8"/>
  <c r="ES14" i="8"/>
  <c r="EP14" i="8"/>
  <c r="EM14" i="8"/>
  <c r="EJ14" i="8"/>
  <c r="EL14" i="8"/>
  <c r="EC14" i="8"/>
  <c r="EI14" i="8"/>
  <c r="DZ14" i="8"/>
  <c r="EB14" i="8"/>
  <c r="DY14" i="8"/>
  <c r="DW14" i="8"/>
  <c r="DT14" i="8"/>
  <c r="DV14" i="8"/>
  <c r="DN14" i="8"/>
  <c r="DS14" i="8"/>
  <c r="DK14" i="8"/>
  <c r="DM14" i="8"/>
  <c r="DJ14" i="8"/>
  <c r="DD14" i="8"/>
  <c r="DA14" i="8"/>
  <c r="DC14" i="8"/>
  <c r="CS14" i="8"/>
  <c r="CZ14" i="8"/>
  <c r="CP14" i="8"/>
  <c r="CR14" i="8"/>
  <c r="CG14" i="8"/>
  <c r="CO14" i="8"/>
  <c r="CD14" i="8"/>
  <c r="CF14" i="8"/>
  <c r="CA14" i="8"/>
  <c r="CC14" i="8"/>
  <c r="BZ14" i="8"/>
  <c r="BX14" i="8"/>
  <c r="BW14" i="8"/>
  <c r="BR14" i="8"/>
  <c r="BO14" i="8"/>
  <c r="BQ14" i="8"/>
  <c r="BH14" i="8"/>
  <c r="BN14" i="8"/>
  <c r="BE14" i="8"/>
  <c r="BG14" i="8"/>
  <c r="BD14" i="8"/>
  <c r="AW14" i="8"/>
  <c r="AT14" i="8"/>
  <c r="AV14" i="8"/>
  <c r="AK14" i="8"/>
  <c r="AS14" i="8"/>
  <c r="AH14" i="8"/>
  <c r="AJ14" i="8"/>
  <c r="AG14" i="8"/>
  <c r="Q14" i="8"/>
  <c r="HD13" i="8"/>
  <c r="GX13" i="8"/>
  <c r="GU13" i="8"/>
  <c r="GI13" i="8"/>
  <c r="GH13" i="8"/>
  <c r="GD13" i="8"/>
  <c r="GC13" i="8"/>
  <c r="GB13" i="8"/>
  <c r="FZ13" i="8"/>
  <c r="FY13" i="8"/>
  <c r="FV13" i="8"/>
  <c r="FU13" i="8"/>
  <c r="FR13" i="8"/>
  <c r="FQ13" i="8"/>
  <c r="FN13" i="8"/>
  <c r="FM13" i="8"/>
  <c r="FL13" i="8"/>
  <c r="FK13" i="8"/>
  <c r="FG13" i="8"/>
  <c r="FI13" i="8"/>
  <c r="FD13" i="8"/>
  <c r="FF13" i="8"/>
  <c r="EZ13" i="8"/>
  <c r="FC13" i="8"/>
  <c r="EW13" i="8"/>
  <c r="EY13" i="8"/>
  <c r="ET13" i="8"/>
  <c r="EV13" i="8"/>
  <c r="EQ13" i="8"/>
  <c r="ES13" i="8"/>
  <c r="EM13" i="8"/>
  <c r="EP13" i="8"/>
  <c r="EJ13" i="8"/>
  <c r="EL13" i="8"/>
  <c r="EC13" i="8"/>
  <c r="EI13" i="8"/>
  <c r="DZ13" i="8"/>
  <c r="EB13" i="8"/>
  <c r="DW13" i="8"/>
  <c r="DY13" i="8"/>
  <c r="DT13" i="8"/>
  <c r="DV13" i="8"/>
  <c r="DN13" i="8"/>
  <c r="DS13" i="8"/>
  <c r="DK13" i="8"/>
  <c r="DM13" i="8"/>
  <c r="DD13" i="8"/>
  <c r="DJ13" i="8"/>
  <c r="DA13" i="8"/>
  <c r="DC13" i="8"/>
  <c r="CS13" i="8"/>
  <c r="CZ13" i="8"/>
  <c r="CP13" i="8"/>
  <c r="CR13" i="8"/>
  <c r="CG13" i="8"/>
  <c r="CO13" i="8"/>
  <c r="CD13" i="8"/>
  <c r="CF13" i="8"/>
  <c r="CA13" i="8"/>
  <c r="CC13" i="8"/>
  <c r="BX13" i="8"/>
  <c r="BZ13" i="8"/>
  <c r="BR13" i="8"/>
  <c r="BW13" i="8"/>
  <c r="BO13" i="8"/>
  <c r="BQ13" i="8"/>
  <c r="BH13" i="8"/>
  <c r="BN13" i="8"/>
  <c r="BE13" i="8"/>
  <c r="BG13" i="8"/>
  <c r="AW13" i="8"/>
  <c r="BD13" i="8"/>
  <c r="AT13" i="8"/>
  <c r="AV13" i="8"/>
  <c r="AK13" i="8"/>
  <c r="AS13" i="8"/>
  <c r="AH13" i="8"/>
  <c r="AJ13" i="8"/>
  <c r="AG13" i="8"/>
  <c r="Q13" i="8"/>
  <c r="HD12" i="8"/>
  <c r="GX12" i="8"/>
  <c r="GU12" i="8"/>
  <c r="GT12" i="8"/>
  <c r="GI12" i="8"/>
  <c r="GH12" i="8"/>
  <c r="GD12" i="8"/>
  <c r="GC12" i="8"/>
  <c r="FZ12" i="8"/>
  <c r="FY12" i="8"/>
  <c r="FX12" i="8"/>
  <c r="FV12" i="8"/>
  <c r="FU12" i="8"/>
  <c r="FT12" i="8"/>
  <c r="FR12" i="8"/>
  <c r="FQ12" i="8"/>
  <c r="FP12" i="8"/>
  <c r="FN12" i="8"/>
  <c r="FM12" i="8"/>
  <c r="FL12" i="8"/>
  <c r="FK12" i="8"/>
  <c r="FG12" i="8"/>
  <c r="FI12" i="8"/>
  <c r="FD12" i="8"/>
  <c r="FF12" i="8"/>
  <c r="EZ12" i="8"/>
  <c r="FC12" i="8"/>
  <c r="GQ12" i="8"/>
  <c r="EY12" i="8"/>
  <c r="EW12" i="8"/>
  <c r="ET12" i="8"/>
  <c r="EV12" i="8"/>
  <c r="EQ12" i="8"/>
  <c r="ES12" i="8"/>
  <c r="EM12" i="8"/>
  <c r="EP12" i="8"/>
  <c r="EL12" i="8"/>
  <c r="EJ12" i="8"/>
  <c r="EC12" i="8"/>
  <c r="EI12" i="8"/>
  <c r="DZ12" i="8"/>
  <c r="EB12" i="8"/>
  <c r="DW12" i="8"/>
  <c r="DY12" i="8"/>
  <c r="DV12" i="8"/>
  <c r="DT12" i="8"/>
  <c r="DN12" i="8"/>
  <c r="DS12" i="8"/>
  <c r="DK12" i="8"/>
  <c r="DM12" i="8"/>
  <c r="DD12" i="8"/>
  <c r="DJ12" i="8"/>
  <c r="DA12" i="8"/>
  <c r="DC12" i="8"/>
  <c r="CS12" i="8"/>
  <c r="CZ12" i="8"/>
  <c r="CP12" i="8"/>
  <c r="CR12" i="8"/>
  <c r="CG12" i="8"/>
  <c r="CO12" i="8"/>
  <c r="CD12" i="8"/>
  <c r="CF12" i="8"/>
  <c r="CA12" i="8"/>
  <c r="CC12" i="8"/>
  <c r="BX12" i="8"/>
  <c r="BZ12" i="8"/>
  <c r="BR12" i="8"/>
  <c r="BW12" i="8"/>
  <c r="BQ12" i="8"/>
  <c r="BO12" i="8"/>
  <c r="BH12" i="8"/>
  <c r="BN12" i="8"/>
  <c r="BE12" i="8"/>
  <c r="BG12" i="8"/>
  <c r="AW12" i="8"/>
  <c r="BD12" i="8"/>
  <c r="AT12" i="8"/>
  <c r="AV12" i="8"/>
  <c r="AK12" i="8"/>
  <c r="AS12" i="8"/>
  <c r="AH12" i="8"/>
  <c r="AJ12" i="8"/>
  <c r="AG12" i="8"/>
  <c r="Q12" i="8"/>
  <c r="HD11" i="8"/>
  <c r="GX11" i="8"/>
  <c r="GU11" i="8"/>
  <c r="GT11" i="8"/>
  <c r="GI11" i="8"/>
  <c r="GH11" i="8"/>
  <c r="GG11" i="8"/>
  <c r="GD11" i="8"/>
  <c r="GC11" i="8"/>
  <c r="FZ11" i="8"/>
  <c r="FY11" i="8"/>
  <c r="FV11" i="8"/>
  <c r="FU11" i="8"/>
  <c r="FT11" i="8"/>
  <c r="FR11" i="8"/>
  <c r="FQ11" i="8"/>
  <c r="FP11" i="8"/>
  <c r="FN11" i="8"/>
  <c r="FM11" i="8"/>
  <c r="FL11" i="8"/>
  <c r="FK11" i="8"/>
  <c r="FG11" i="8"/>
  <c r="FI11" i="8"/>
  <c r="FD11" i="8"/>
  <c r="FF11" i="8"/>
  <c r="EZ11" i="8"/>
  <c r="FC11" i="8"/>
  <c r="EW11" i="8"/>
  <c r="EY11" i="8"/>
  <c r="ET11" i="8"/>
  <c r="EV11" i="8"/>
  <c r="EQ11" i="8"/>
  <c r="ES11" i="8"/>
  <c r="EM11" i="8"/>
  <c r="EP11" i="8"/>
  <c r="EJ11" i="8"/>
  <c r="EL11" i="8"/>
  <c r="EC11" i="8"/>
  <c r="EI11" i="8"/>
  <c r="DZ11" i="8"/>
  <c r="EB11" i="8"/>
  <c r="DW11" i="8"/>
  <c r="DY11" i="8"/>
  <c r="DT11" i="8"/>
  <c r="DV11" i="8"/>
  <c r="DN11" i="8"/>
  <c r="DS11" i="8"/>
  <c r="DK11" i="8"/>
  <c r="DM11" i="8"/>
  <c r="DD11" i="8"/>
  <c r="DJ11" i="8"/>
  <c r="DA11" i="8"/>
  <c r="DC11" i="8"/>
  <c r="CZ11" i="8"/>
  <c r="CS11" i="8"/>
  <c r="CP11" i="8"/>
  <c r="CR11" i="8"/>
  <c r="CG11" i="8"/>
  <c r="CO11" i="8"/>
  <c r="CD11" i="8"/>
  <c r="CF11" i="8"/>
  <c r="CC11" i="8"/>
  <c r="CA11" i="8"/>
  <c r="BX11" i="8"/>
  <c r="BZ11" i="8"/>
  <c r="BR11" i="8"/>
  <c r="BW11" i="8"/>
  <c r="BO11" i="8"/>
  <c r="BQ11" i="8"/>
  <c r="BH11" i="8"/>
  <c r="BN11" i="8"/>
  <c r="BE11" i="8"/>
  <c r="BG11" i="8"/>
  <c r="AW11" i="8"/>
  <c r="BD11" i="8"/>
  <c r="AT11" i="8"/>
  <c r="AV11" i="8"/>
  <c r="AK11" i="8"/>
  <c r="AS11" i="8"/>
  <c r="AH11" i="8"/>
  <c r="AJ11" i="8"/>
  <c r="AG11" i="8"/>
  <c r="Q11" i="8"/>
  <c r="HD10" i="8"/>
  <c r="GX10" i="8"/>
  <c r="GU10" i="8"/>
  <c r="GI10" i="8"/>
  <c r="GH10" i="8"/>
  <c r="GD10" i="8"/>
  <c r="GC10" i="8"/>
  <c r="GB10" i="8"/>
  <c r="FZ10" i="8"/>
  <c r="FX10" i="8"/>
  <c r="FY10" i="8"/>
  <c r="FV10" i="8"/>
  <c r="FU10" i="8"/>
  <c r="FR10" i="8"/>
  <c r="FQ10" i="8"/>
  <c r="FN10" i="8"/>
  <c r="GE10" i="8"/>
  <c r="FM10" i="8"/>
  <c r="FL10" i="8"/>
  <c r="FK10" i="8"/>
  <c r="FG10" i="8"/>
  <c r="FI10" i="8"/>
  <c r="FD10" i="8"/>
  <c r="FF10" i="8"/>
  <c r="EZ10" i="8"/>
  <c r="FC10" i="8"/>
  <c r="EW10" i="8"/>
  <c r="EY10" i="8"/>
  <c r="ET10" i="8"/>
  <c r="EV10" i="8"/>
  <c r="EQ10" i="8"/>
  <c r="ES10" i="8"/>
  <c r="EM10" i="8"/>
  <c r="EP10" i="8"/>
  <c r="EJ10" i="8"/>
  <c r="EL10" i="8"/>
  <c r="EC10" i="8"/>
  <c r="EI10" i="8"/>
  <c r="DZ10" i="8"/>
  <c r="EB10" i="8"/>
  <c r="DW10" i="8"/>
  <c r="DY10" i="8"/>
  <c r="DT10" i="8"/>
  <c r="DV10" i="8"/>
  <c r="DN10" i="8"/>
  <c r="DS10" i="8"/>
  <c r="DK10" i="8"/>
  <c r="DM10" i="8"/>
  <c r="DD10" i="8"/>
  <c r="DJ10" i="8"/>
  <c r="DA10" i="8"/>
  <c r="DC10" i="8"/>
  <c r="CS10" i="8"/>
  <c r="CZ10" i="8"/>
  <c r="CR10" i="8"/>
  <c r="CP10" i="8"/>
  <c r="CG10" i="8"/>
  <c r="CO10" i="8"/>
  <c r="CD10" i="8"/>
  <c r="CF10" i="8"/>
  <c r="CA10" i="8"/>
  <c r="CC10" i="8"/>
  <c r="BX10" i="8"/>
  <c r="BZ10" i="8"/>
  <c r="BR10" i="8"/>
  <c r="BW10" i="8"/>
  <c r="BO10" i="8"/>
  <c r="BQ10" i="8"/>
  <c r="BH10" i="8"/>
  <c r="BN10" i="8"/>
  <c r="BE10" i="8"/>
  <c r="BG10" i="8"/>
  <c r="AW10" i="8"/>
  <c r="BD10" i="8"/>
  <c r="AT10" i="8"/>
  <c r="AV10" i="8"/>
  <c r="AK10" i="8"/>
  <c r="AS10" i="8"/>
  <c r="AH10" i="8"/>
  <c r="AJ10" i="8"/>
  <c r="AG10" i="8"/>
  <c r="Q10" i="8"/>
  <c r="HD9" i="8"/>
  <c r="GX9" i="8"/>
  <c r="GU9" i="8"/>
  <c r="GI9" i="8"/>
  <c r="GH9" i="8"/>
  <c r="GD9" i="8"/>
  <c r="GC9" i="8"/>
  <c r="FZ9" i="8"/>
  <c r="FY9" i="8"/>
  <c r="FX9" i="8"/>
  <c r="FV9" i="8"/>
  <c r="FU9" i="8"/>
  <c r="FR9" i="8"/>
  <c r="FQ9" i="8"/>
  <c r="FP9" i="8"/>
  <c r="FN9" i="8"/>
  <c r="FM9" i="8"/>
  <c r="FL9" i="8"/>
  <c r="FK9" i="8"/>
  <c r="FG9" i="8"/>
  <c r="FI9" i="8"/>
  <c r="FD9" i="8"/>
  <c r="FF9" i="8"/>
  <c r="EZ9" i="8"/>
  <c r="FC9" i="8"/>
  <c r="GQ9" i="8"/>
  <c r="EW9" i="8"/>
  <c r="EY9" i="8"/>
  <c r="ET9" i="8"/>
  <c r="EV9" i="8"/>
  <c r="EQ9" i="8"/>
  <c r="ES9" i="8"/>
  <c r="EM9" i="8"/>
  <c r="EP9" i="8"/>
  <c r="EJ9" i="8"/>
  <c r="EL9" i="8"/>
  <c r="EC9" i="8"/>
  <c r="EI9" i="8"/>
  <c r="DZ9" i="8"/>
  <c r="EB9" i="8"/>
  <c r="DW9" i="8"/>
  <c r="DY9" i="8"/>
  <c r="DT9" i="8"/>
  <c r="DV9" i="8"/>
  <c r="DN9" i="8"/>
  <c r="DS9" i="8"/>
  <c r="DK9" i="8"/>
  <c r="DM9" i="8"/>
  <c r="DD9" i="8"/>
  <c r="DJ9" i="8"/>
  <c r="DA9" i="8"/>
  <c r="DC9" i="8"/>
  <c r="CS9" i="8"/>
  <c r="CZ9" i="8"/>
  <c r="CP9" i="8"/>
  <c r="CR9" i="8"/>
  <c r="CG9" i="8"/>
  <c r="CO9" i="8"/>
  <c r="GM9" i="8"/>
  <c r="CD9" i="8"/>
  <c r="CF9" i="8"/>
  <c r="CA9" i="8"/>
  <c r="CC9" i="8"/>
  <c r="BX9" i="8"/>
  <c r="BZ9" i="8"/>
  <c r="BR9" i="8"/>
  <c r="BW9" i="8"/>
  <c r="BO9" i="8"/>
  <c r="BQ9" i="8"/>
  <c r="BH9" i="8"/>
  <c r="BN9" i="8"/>
  <c r="BE9" i="8"/>
  <c r="BG9" i="8"/>
  <c r="BD9" i="8"/>
  <c r="AW9" i="8"/>
  <c r="AT9" i="8"/>
  <c r="AV9" i="8"/>
  <c r="AK9" i="8"/>
  <c r="AS9" i="8"/>
  <c r="AH9" i="8"/>
  <c r="AJ9" i="8"/>
  <c r="AG9" i="8"/>
  <c r="Q9" i="8"/>
  <c r="HD8" i="8"/>
  <c r="GX8" i="8"/>
  <c r="GT8" i="8"/>
  <c r="GU8" i="8"/>
  <c r="GI8" i="8"/>
  <c r="GH8" i="8"/>
  <c r="GD8" i="8"/>
  <c r="GB8" i="8"/>
  <c r="GC8" i="8"/>
  <c r="FZ8" i="8"/>
  <c r="FX8" i="8"/>
  <c r="GA8" i="8"/>
  <c r="FY8" i="8"/>
  <c r="FV8" i="8"/>
  <c r="FU8" i="8"/>
  <c r="FR8" i="8"/>
  <c r="FP8" i="8"/>
  <c r="FQ8" i="8"/>
  <c r="FN8" i="8"/>
  <c r="FM8" i="8"/>
  <c r="FL8" i="8"/>
  <c r="FK8" i="8"/>
  <c r="FG8" i="8"/>
  <c r="FI8" i="8"/>
  <c r="FD8" i="8"/>
  <c r="FF8" i="8"/>
  <c r="EZ8" i="8"/>
  <c r="FC8" i="8"/>
  <c r="GQ8" i="8"/>
  <c r="EW8" i="8"/>
  <c r="EY8" i="8"/>
  <c r="ET8" i="8"/>
  <c r="EV8" i="8"/>
  <c r="EQ8" i="8"/>
  <c r="ES8" i="8"/>
  <c r="EM8" i="8"/>
  <c r="EP8" i="8"/>
  <c r="EJ8" i="8"/>
  <c r="EL8" i="8"/>
  <c r="EC8" i="8"/>
  <c r="EI8" i="8"/>
  <c r="DZ8" i="8"/>
  <c r="EB8" i="8"/>
  <c r="DW8" i="8"/>
  <c r="DY8" i="8"/>
  <c r="DT8" i="8"/>
  <c r="DV8" i="8"/>
  <c r="DN8" i="8"/>
  <c r="DS8" i="8"/>
  <c r="DK8" i="8"/>
  <c r="DM8" i="8"/>
  <c r="DD8" i="8"/>
  <c r="DJ8" i="8"/>
  <c r="DA8" i="8"/>
  <c r="DC8" i="8"/>
  <c r="CS8" i="8"/>
  <c r="CZ8" i="8"/>
  <c r="CP8" i="8"/>
  <c r="CR8" i="8"/>
  <c r="CG8" i="8"/>
  <c r="CO8" i="8"/>
  <c r="CD8" i="8"/>
  <c r="CF8" i="8"/>
  <c r="CA8" i="8"/>
  <c r="CC8" i="8"/>
  <c r="BX8" i="8"/>
  <c r="BZ8" i="8"/>
  <c r="BR8" i="8"/>
  <c r="BW8" i="8"/>
  <c r="BO8" i="8"/>
  <c r="BQ8" i="8"/>
  <c r="BH8" i="8"/>
  <c r="BN8" i="8"/>
  <c r="BE8" i="8"/>
  <c r="BG8" i="8"/>
  <c r="AW8" i="8"/>
  <c r="BD8" i="8"/>
  <c r="AT8" i="8"/>
  <c r="AV8" i="8"/>
  <c r="AK8" i="8"/>
  <c r="AS8" i="8"/>
  <c r="GK8" i="8"/>
  <c r="AH8" i="8"/>
  <c r="AJ8" i="8"/>
  <c r="AG8" i="8"/>
  <c r="Q8" i="8"/>
  <c r="HD7" i="8"/>
  <c r="GX7" i="8"/>
  <c r="GT7" i="8"/>
  <c r="GU7" i="8"/>
  <c r="GI7" i="8"/>
  <c r="GG7" i="8"/>
  <c r="GH7" i="8"/>
  <c r="GD7" i="8"/>
  <c r="GC7" i="8"/>
  <c r="FZ7" i="8"/>
  <c r="FY7" i="8"/>
  <c r="FX7" i="8"/>
  <c r="FV7" i="8"/>
  <c r="FT7" i="8"/>
  <c r="FU7" i="8"/>
  <c r="FR7" i="8"/>
  <c r="FQ7" i="8"/>
  <c r="FN7" i="8"/>
  <c r="FM7" i="8"/>
  <c r="FL7" i="8"/>
  <c r="FK7" i="8"/>
  <c r="FG7" i="8"/>
  <c r="FI7" i="8"/>
  <c r="FD7" i="8"/>
  <c r="FF7" i="8"/>
  <c r="EZ7" i="8"/>
  <c r="FC7" i="8"/>
  <c r="EW7" i="8"/>
  <c r="EY7" i="8"/>
  <c r="ET7" i="8"/>
  <c r="EV7" i="8"/>
  <c r="EQ7" i="8"/>
  <c r="ES7" i="8"/>
  <c r="EM7" i="8"/>
  <c r="EP7" i="8"/>
  <c r="EJ7" i="8"/>
  <c r="EL7" i="8"/>
  <c r="EC7" i="8"/>
  <c r="EI7" i="8"/>
  <c r="DZ7" i="8"/>
  <c r="EB7" i="8"/>
  <c r="DW7" i="8"/>
  <c r="DY7" i="8"/>
  <c r="DT7" i="8"/>
  <c r="DV7" i="8"/>
  <c r="DN7" i="8"/>
  <c r="DS7" i="8"/>
  <c r="DK7" i="8"/>
  <c r="DM7" i="8"/>
  <c r="DD7" i="8"/>
  <c r="DJ7" i="8"/>
  <c r="DA7" i="8"/>
  <c r="DC7" i="8"/>
  <c r="CS7" i="8"/>
  <c r="CZ7" i="8"/>
  <c r="CP7" i="8"/>
  <c r="CR7" i="8"/>
  <c r="CG7" i="8"/>
  <c r="CO7" i="8"/>
  <c r="CD7" i="8"/>
  <c r="CF7" i="8"/>
  <c r="CA7" i="8"/>
  <c r="CC7" i="8"/>
  <c r="BX7" i="8"/>
  <c r="BZ7" i="8"/>
  <c r="BR7" i="8"/>
  <c r="BW7" i="8"/>
  <c r="BO7" i="8"/>
  <c r="BQ7" i="8"/>
  <c r="BH7" i="8"/>
  <c r="BN7" i="8"/>
  <c r="BE7" i="8"/>
  <c r="BG7" i="8"/>
  <c r="AW7" i="8"/>
  <c r="BD7" i="8"/>
  <c r="AT7" i="8"/>
  <c r="AV7" i="8"/>
  <c r="AS7" i="8"/>
  <c r="AK7" i="8"/>
  <c r="AH7" i="8"/>
  <c r="AJ7" i="8"/>
  <c r="AG7" i="8"/>
  <c r="Q7" i="8"/>
  <c r="HD6" i="8"/>
  <c r="GX6" i="8"/>
  <c r="GU6" i="8"/>
  <c r="GI6" i="8"/>
  <c r="GH6" i="8"/>
  <c r="GD6" i="8"/>
  <c r="GC6" i="8"/>
  <c r="GB6" i="8"/>
  <c r="GE6" i="8"/>
  <c r="FZ6" i="8"/>
  <c r="FY6" i="8"/>
  <c r="FV6" i="8"/>
  <c r="FU6" i="8"/>
  <c r="FT6" i="8"/>
  <c r="FR6" i="8"/>
  <c r="FQ6" i="8"/>
  <c r="FP6" i="8"/>
  <c r="FN6" i="8"/>
  <c r="FM6" i="8"/>
  <c r="FL6" i="8"/>
  <c r="FW6" i="8"/>
  <c r="FK6" i="8"/>
  <c r="FG6" i="8"/>
  <c r="FI6" i="8"/>
  <c r="FF6" i="8"/>
  <c r="FD6" i="8"/>
  <c r="EZ6" i="8"/>
  <c r="FC6" i="8"/>
  <c r="EW6" i="8"/>
  <c r="EY6" i="8"/>
  <c r="ET6" i="8"/>
  <c r="EV6" i="8"/>
  <c r="EQ6" i="8"/>
  <c r="ES6" i="8"/>
  <c r="EM6" i="8"/>
  <c r="EP6" i="8"/>
  <c r="EJ6" i="8"/>
  <c r="EL6" i="8"/>
  <c r="EC6" i="8"/>
  <c r="EI6" i="8"/>
  <c r="DZ6" i="8"/>
  <c r="EB6" i="8"/>
  <c r="DW6" i="8"/>
  <c r="DY6" i="8"/>
  <c r="DT6" i="8"/>
  <c r="DV6" i="8"/>
  <c r="DN6" i="8"/>
  <c r="DS6" i="8"/>
  <c r="DK6" i="8"/>
  <c r="DM6" i="8"/>
  <c r="DD6" i="8"/>
  <c r="DJ6" i="8"/>
  <c r="DA6" i="8"/>
  <c r="DC6" i="8"/>
  <c r="CS6" i="8"/>
  <c r="CZ6" i="8"/>
  <c r="CP6" i="8"/>
  <c r="CR6" i="8"/>
  <c r="CG6" i="8"/>
  <c r="CO6" i="8"/>
  <c r="CD6" i="8"/>
  <c r="CF6" i="8"/>
  <c r="CA6" i="8"/>
  <c r="CC6" i="8"/>
  <c r="BX6" i="8"/>
  <c r="BZ6" i="8"/>
  <c r="BR6" i="8"/>
  <c r="BW6" i="8"/>
  <c r="BO6" i="8"/>
  <c r="BQ6" i="8"/>
  <c r="BH6" i="8"/>
  <c r="BN6" i="8"/>
  <c r="BE6" i="8"/>
  <c r="BG6" i="8"/>
  <c r="AW6" i="8"/>
  <c r="BD6" i="8"/>
  <c r="AT6" i="8"/>
  <c r="AV6" i="8"/>
  <c r="AS6" i="8"/>
  <c r="AK6" i="8"/>
  <c r="AH6" i="8"/>
  <c r="AJ6" i="8"/>
  <c r="AG6" i="8"/>
  <c r="Q6" i="8"/>
  <c r="HD5" i="8"/>
  <c r="GX5" i="8"/>
  <c r="GU5" i="8"/>
  <c r="GT5" i="8"/>
  <c r="GI5" i="8"/>
  <c r="GH5" i="8"/>
  <c r="GD5" i="8"/>
  <c r="GC5" i="8"/>
  <c r="FZ5" i="8"/>
  <c r="FY5" i="8"/>
  <c r="FV5" i="8"/>
  <c r="FU5" i="8"/>
  <c r="FR5" i="8"/>
  <c r="FQ5" i="8"/>
  <c r="FN5" i="8"/>
  <c r="FM5" i="8"/>
  <c r="FL5" i="8"/>
  <c r="FK5" i="8"/>
  <c r="FG5" i="8"/>
  <c r="FI5" i="8"/>
  <c r="FF5" i="8"/>
  <c r="FD5" i="8"/>
  <c r="EZ5" i="8"/>
  <c r="FC5" i="8"/>
  <c r="EW5" i="8"/>
  <c r="EY5" i="8"/>
  <c r="ET5" i="8"/>
  <c r="EV5" i="8"/>
  <c r="EQ5" i="8"/>
  <c r="ES5" i="8"/>
  <c r="EM5" i="8"/>
  <c r="EP5" i="8"/>
  <c r="EJ5" i="8"/>
  <c r="EL5" i="8"/>
  <c r="EC5" i="8"/>
  <c r="EI5" i="8"/>
  <c r="DZ5" i="8"/>
  <c r="EB5" i="8"/>
  <c r="DW5" i="8"/>
  <c r="DY5" i="8"/>
  <c r="DT5" i="8"/>
  <c r="DV5" i="8"/>
  <c r="DN5" i="8"/>
  <c r="DS5" i="8"/>
  <c r="DK5" i="8"/>
  <c r="DM5" i="8"/>
  <c r="DD5" i="8"/>
  <c r="DJ5" i="8"/>
  <c r="DA5" i="8"/>
  <c r="DC5" i="8"/>
  <c r="CS5" i="8"/>
  <c r="CZ5" i="8"/>
  <c r="CP5" i="8"/>
  <c r="CR5" i="8"/>
  <c r="CO5" i="8"/>
  <c r="CG5" i="8"/>
  <c r="CD5" i="8"/>
  <c r="CF5" i="8"/>
  <c r="CC5" i="8"/>
  <c r="CA5" i="8"/>
  <c r="BX5" i="8"/>
  <c r="BZ5" i="8"/>
  <c r="BR5" i="8"/>
  <c r="BW5" i="8"/>
  <c r="BO5" i="8"/>
  <c r="BQ5" i="8"/>
  <c r="BH5" i="8"/>
  <c r="BN5" i="8"/>
  <c r="BE5" i="8"/>
  <c r="BG5" i="8"/>
  <c r="AW5" i="8"/>
  <c r="BD5" i="8"/>
  <c r="AT5" i="8"/>
  <c r="AV5" i="8"/>
  <c r="AK5" i="8"/>
  <c r="AS5" i="8"/>
  <c r="AH5" i="8"/>
  <c r="AJ5" i="8"/>
  <c r="AG5" i="8"/>
  <c r="Q5" i="8"/>
  <c r="HD4" i="8"/>
  <c r="GX4" i="8"/>
  <c r="GT4" i="8"/>
  <c r="GU4" i="8"/>
  <c r="GI4" i="8"/>
  <c r="GH4" i="8"/>
  <c r="GD4" i="8"/>
  <c r="GC4" i="8"/>
  <c r="FZ4" i="8"/>
  <c r="FY4" i="8"/>
  <c r="FV4" i="8"/>
  <c r="FT4" i="8"/>
  <c r="FU4" i="8"/>
  <c r="FR4" i="8"/>
  <c r="FQ4" i="8"/>
  <c r="FN4" i="8"/>
  <c r="FM4" i="8"/>
  <c r="FL4" i="8"/>
  <c r="FK4" i="8"/>
  <c r="FG4" i="8"/>
  <c r="FI4" i="8"/>
  <c r="FD4" i="8"/>
  <c r="FF4" i="8"/>
  <c r="EZ4" i="8"/>
  <c r="FC4" i="8"/>
  <c r="EW4" i="8"/>
  <c r="EY4" i="8"/>
  <c r="ET4" i="8"/>
  <c r="EV4" i="8"/>
  <c r="EQ4" i="8"/>
  <c r="ES4" i="8"/>
  <c r="EM4" i="8"/>
  <c r="EP4" i="8"/>
  <c r="EJ4" i="8"/>
  <c r="EL4" i="8"/>
  <c r="EC4" i="8"/>
  <c r="EI4" i="8"/>
  <c r="DZ4" i="8"/>
  <c r="EB4" i="8"/>
  <c r="DW4" i="8"/>
  <c r="DY4" i="8"/>
  <c r="DT4" i="8"/>
  <c r="DV4" i="8"/>
  <c r="DN4" i="8"/>
  <c r="DS4" i="8"/>
  <c r="DK4" i="8"/>
  <c r="DM4" i="8"/>
  <c r="DD4" i="8"/>
  <c r="DJ4" i="8"/>
  <c r="DA4" i="8"/>
  <c r="DC4" i="8"/>
  <c r="CS4" i="8"/>
  <c r="CZ4" i="8"/>
  <c r="CP4" i="8"/>
  <c r="CR4" i="8"/>
  <c r="CG4" i="8"/>
  <c r="CO4" i="8"/>
  <c r="CD4" i="8"/>
  <c r="CF4" i="8"/>
  <c r="CA4" i="8"/>
  <c r="CC4" i="8"/>
  <c r="BX4" i="8"/>
  <c r="BZ4" i="8"/>
  <c r="BR4" i="8"/>
  <c r="BW4" i="8"/>
  <c r="BO4" i="8"/>
  <c r="BQ4" i="8"/>
  <c r="BH4" i="8"/>
  <c r="BN4" i="8"/>
  <c r="BE4" i="8"/>
  <c r="BG4" i="8"/>
  <c r="AW4" i="8"/>
  <c r="BD4" i="8"/>
  <c r="AT4" i="8"/>
  <c r="AV4" i="8"/>
  <c r="AK4" i="8"/>
  <c r="AS4" i="8"/>
  <c r="AH4" i="8"/>
  <c r="AJ4" i="8"/>
  <c r="AG4" i="8"/>
  <c r="Q4" i="8"/>
  <c r="HD3" i="8"/>
  <c r="GX3" i="8"/>
  <c r="GU3" i="8"/>
  <c r="GI3" i="8"/>
  <c r="GH3" i="8"/>
  <c r="GG3" i="8"/>
  <c r="GD3" i="8"/>
  <c r="GC3" i="8"/>
  <c r="FZ3" i="8"/>
  <c r="FY3" i="8"/>
  <c r="FV3" i="8"/>
  <c r="FU3" i="8"/>
  <c r="FR3" i="8"/>
  <c r="FQ3" i="8"/>
  <c r="FN3" i="8"/>
  <c r="FM3" i="8"/>
  <c r="FL3" i="8"/>
  <c r="FK3" i="8"/>
  <c r="FG3" i="8"/>
  <c r="FI3" i="8"/>
  <c r="FD3" i="8"/>
  <c r="FF3" i="8"/>
  <c r="EZ3" i="8"/>
  <c r="FC3" i="8"/>
  <c r="EW3" i="8"/>
  <c r="EY3" i="8"/>
  <c r="ET3" i="8"/>
  <c r="EV3" i="8"/>
  <c r="EQ3" i="8"/>
  <c r="ES3" i="8"/>
  <c r="EM3" i="8"/>
  <c r="EP3" i="8"/>
  <c r="EJ3" i="8"/>
  <c r="EL3" i="8"/>
  <c r="EI3" i="8"/>
  <c r="EC3" i="8"/>
  <c r="DZ3" i="8"/>
  <c r="EB3" i="8"/>
  <c r="DW3" i="8"/>
  <c r="DY3" i="8"/>
  <c r="DT3" i="8"/>
  <c r="DV3" i="8"/>
  <c r="DS3" i="8"/>
  <c r="DN3" i="8"/>
  <c r="DK3" i="8"/>
  <c r="DM3" i="8"/>
  <c r="DD3" i="8"/>
  <c r="DJ3" i="8"/>
  <c r="DA3" i="8"/>
  <c r="DC3" i="8"/>
  <c r="CS3" i="8"/>
  <c r="CZ3" i="8"/>
  <c r="CP3" i="8"/>
  <c r="CR3" i="8"/>
  <c r="CG3" i="8"/>
  <c r="CO3" i="8"/>
  <c r="CD3" i="8"/>
  <c r="CF3" i="8"/>
  <c r="CA3" i="8"/>
  <c r="CC3" i="8"/>
  <c r="BX3" i="8"/>
  <c r="BZ3" i="8"/>
  <c r="BR3" i="8"/>
  <c r="BW3" i="8"/>
  <c r="BO3" i="8"/>
  <c r="BQ3" i="8"/>
  <c r="BH3" i="8"/>
  <c r="BN3" i="8"/>
  <c r="BE3" i="8"/>
  <c r="BG3" i="8"/>
  <c r="AW3" i="8"/>
  <c r="BD3" i="8"/>
  <c r="AT3" i="8"/>
  <c r="AV3" i="8"/>
  <c r="AK3" i="8"/>
  <c r="AS3" i="8"/>
  <c r="AH3" i="8"/>
  <c r="AJ3" i="8"/>
  <c r="AG3" i="8"/>
  <c r="F3" i="8"/>
  <c r="Q3" i="8"/>
  <c r="HD2" i="8"/>
  <c r="GX2" i="8"/>
  <c r="GU2" i="8"/>
  <c r="GI2" i="8"/>
  <c r="GH2" i="8"/>
  <c r="GD2" i="8"/>
  <c r="GC2" i="8"/>
  <c r="FZ2" i="8"/>
  <c r="FY2" i="8"/>
  <c r="FX2" i="8"/>
  <c r="FV2" i="8"/>
  <c r="FU2" i="8"/>
  <c r="FR2" i="8"/>
  <c r="FQ2" i="8"/>
  <c r="FP2" i="8"/>
  <c r="FN2" i="8"/>
  <c r="FM2" i="8"/>
  <c r="FL2" i="8"/>
  <c r="FK2" i="8"/>
  <c r="FG2" i="8"/>
  <c r="FI2" i="8"/>
  <c r="FD2" i="8"/>
  <c r="FF2" i="8"/>
  <c r="EZ2" i="8"/>
  <c r="FC2" i="8"/>
  <c r="EW2" i="8"/>
  <c r="EY2" i="8"/>
  <c r="ET2" i="8"/>
  <c r="EV2" i="8"/>
  <c r="EQ2" i="8"/>
  <c r="ES2" i="8"/>
  <c r="EM2" i="8"/>
  <c r="EP2" i="8"/>
  <c r="EJ2" i="8"/>
  <c r="EL2" i="8"/>
  <c r="EC2" i="8"/>
  <c r="EI2" i="8"/>
  <c r="DZ2" i="8"/>
  <c r="EB2" i="8"/>
  <c r="DW2" i="8"/>
  <c r="DY2" i="8"/>
  <c r="DT2" i="8"/>
  <c r="DV2" i="8"/>
  <c r="DN2" i="8"/>
  <c r="DS2" i="8"/>
  <c r="DK2" i="8"/>
  <c r="DM2" i="8"/>
  <c r="DD2" i="8"/>
  <c r="DJ2" i="8"/>
  <c r="DA2" i="8"/>
  <c r="DC2" i="8"/>
  <c r="CS2" i="8"/>
  <c r="CZ2" i="8"/>
  <c r="CP2" i="8"/>
  <c r="CR2" i="8"/>
  <c r="CO2" i="8"/>
  <c r="CG2" i="8"/>
  <c r="CD2" i="8"/>
  <c r="CF2" i="8"/>
  <c r="CA2" i="8"/>
  <c r="CC2" i="8"/>
  <c r="BX2" i="8"/>
  <c r="BZ2" i="8"/>
  <c r="BW2" i="8"/>
  <c r="BR2" i="8"/>
  <c r="BO2" i="8"/>
  <c r="BQ2" i="8"/>
  <c r="BH2" i="8"/>
  <c r="BN2" i="8"/>
  <c r="BE2" i="8"/>
  <c r="BG2" i="8"/>
  <c r="AW2" i="8"/>
  <c r="BD2" i="8"/>
  <c r="AT2" i="8"/>
  <c r="AV2" i="8"/>
  <c r="AK2" i="8"/>
  <c r="AS2" i="8"/>
  <c r="AH2" i="8"/>
  <c r="AJ2" i="8"/>
  <c r="AG2" i="8"/>
  <c r="Q2" i="8"/>
  <c r="GX1" i="8"/>
  <c r="GU1" i="8"/>
  <c r="GT1" i="8"/>
  <c r="GI1" i="8"/>
  <c r="GH1" i="8"/>
  <c r="GD1" i="8"/>
  <c r="GC1" i="8"/>
  <c r="FZ1" i="8"/>
  <c r="FY1" i="8"/>
  <c r="FX1" i="8"/>
  <c r="FV1" i="8"/>
  <c r="FU1" i="8"/>
  <c r="FQ1" i="8"/>
  <c r="FN1" i="8"/>
  <c r="FM1" i="8"/>
  <c r="FL1" i="8"/>
  <c r="FK1" i="8"/>
  <c r="FG1" i="8"/>
  <c r="FI1" i="8"/>
  <c r="FD1" i="8"/>
  <c r="FF1" i="8"/>
  <c r="EZ1" i="8"/>
  <c r="FC1" i="8"/>
  <c r="EW1" i="8"/>
  <c r="EY1" i="8"/>
  <c r="ET1" i="8"/>
  <c r="EV1" i="8"/>
  <c r="EQ1" i="8"/>
  <c r="ES1" i="8"/>
  <c r="EM1" i="8"/>
  <c r="EP1" i="8"/>
  <c r="EJ1" i="8"/>
  <c r="EL1" i="8"/>
  <c r="EC1" i="8"/>
  <c r="EI1" i="8"/>
  <c r="DZ1" i="8"/>
  <c r="EB1" i="8"/>
  <c r="DW1" i="8"/>
  <c r="DY1" i="8"/>
  <c r="DV1" i="8"/>
  <c r="DT1" i="8"/>
  <c r="DN1" i="8"/>
  <c r="DS1" i="8"/>
  <c r="DK1" i="8"/>
  <c r="DM1" i="8"/>
  <c r="DD1" i="8"/>
  <c r="DJ1" i="8"/>
  <c r="DC1" i="8"/>
  <c r="DA1" i="8"/>
  <c r="CS1" i="8"/>
  <c r="CZ1" i="8"/>
  <c r="CP1" i="8"/>
  <c r="CR1" i="8"/>
  <c r="CG1" i="8"/>
  <c r="CO1" i="8"/>
  <c r="CF1" i="8"/>
  <c r="CD1" i="8"/>
  <c r="CB1" i="8"/>
  <c r="FR1" i="8"/>
  <c r="CA1" i="8"/>
  <c r="CC1" i="8"/>
  <c r="BX1" i="8"/>
  <c r="BZ1" i="8"/>
  <c r="BR1" i="8"/>
  <c r="BW1" i="8"/>
  <c r="BO1" i="8"/>
  <c r="BQ1" i="8"/>
  <c r="BH1" i="8"/>
  <c r="BN1" i="8"/>
  <c r="BE1" i="8"/>
  <c r="BG1" i="8"/>
  <c r="AW1" i="8"/>
  <c r="BD1" i="8"/>
  <c r="AT1" i="8"/>
  <c r="AV1" i="8"/>
  <c r="AK1" i="8"/>
  <c r="AS1" i="8"/>
  <c r="AH1" i="8"/>
  <c r="AJ1" i="8"/>
  <c r="AG1" i="8"/>
  <c r="Q1" i="8"/>
  <c r="GM3" i="8"/>
  <c r="GB3" i="8"/>
  <c r="FX4" i="8"/>
  <c r="GA4" i="8"/>
  <c r="GK9" i="8"/>
  <c r="GB9" i="8"/>
  <c r="FX13" i="8"/>
  <c r="GB16" i="8"/>
  <c r="GE16" i="8"/>
  <c r="GB17" i="8"/>
  <c r="FJ18" i="8"/>
  <c r="FX20" i="8"/>
  <c r="FJ25" i="8"/>
  <c r="GT29" i="8"/>
  <c r="GB31" i="8"/>
  <c r="GQ34" i="8"/>
  <c r="GB35" i="8"/>
  <c r="GE35" i="8"/>
  <c r="GM14" i="8"/>
  <c r="GM29" i="8"/>
  <c r="FX5" i="8"/>
  <c r="GA13" i="8"/>
  <c r="GO17" i="8"/>
  <c r="GA20" i="8"/>
  <c r="GQ1" i="8"/>
  <c r="GB2" i="8"/>
  <c r="GE2" i="8"/>
  <c r="GT3" i="8"/>
  <c r="FT10" i="8"/>
  <c r="FW10" i="8"/>
  <c r="FX11" i="8"/>
  <c r="FS15" i="8"/>
  <c r="FX15" i="8"/>
  <c r="GT16" i="8"/>
  <c r="FT22" i="8"/>
  <c r="GG22" i="8"/>
  <c r="FP23" i="8"/>
  <c r="GG24" i="8"/>
  <c r="GM26" i="8"/>
  <c r="GT27" i="8"/>
  <c r="FP28" i="8"/>
  <c r="GQ31" i="8"/>
  <c r="FW35" i="8"/>
  <c r="GO6" i="8"/>
  <c r="GP6" i="8"/>
  <c r="GQ18" i="8"/>
  <c r="GQ28" i="8"/>
  <c r="FT31" i="8"/>
  <c r="GM23" i="8"/>
  <c r="FP1" i="8"/>
  <c r="GG2" i="8"/>
  <c r="FX3" i="8"/>
  <c r="GA3" i="8"/>
  <c r="FP4" i="8"/>
  <c r="FS4" i="8"/>
  <c r="GG4" i="8"/>
  <c r="FP5" i="8"/>
  <c r="GG5" i="8"/>
  <c r="GT6" i="8"/>
  <c r="GB7" i="8"/>
  <c r="GB11" i="8"/>
  <c r="GB15" i="8"/>
  <c r="GE15" i="8"/>
  <c r="FP18" i="8"/>
  <c r="FS18" i="8"/>
  <c r="FP19" i="8"/>
  <c r="GT22" i="8"/>
  <c r="FX27" i="8"/>
  <c r="GA27" i="8"/>
  <c r="GG28" i="8"/>
  <c r="GQ32" i="8"/>
  <c r="FT2" i="8"/>
  <c r="FX6" i="8"/>
  <c r="GA10" i="8"/>
  <c r="GB12" i="8"/>
  <c r="FX17" i="8"/>
  <c r="GT20" i="8"/>
  <c r="GT25" i="8"/>
  <c r="GT28" i="8"/>
  <c r="GB30" i="8"/>
  <c r="GE30" i="8"/>
  <c r="GK33" i="8"/>
  <c r="GM34" i="8"/>
  <c r="GN34" i="8"/>
  <c r="GA1" i="8"/>
  <c r="FS5" i="8"/>
  <c r="FT1" i="8"/>
  <c r="GG1" i="8"/>
  <c r="GQ16" i="8"/>
  <c r="GE20" i="8"/>
  <c r="FS22" i="8"/>
  <c r="GK2" i="8"/>
  <c r="GO5" i="8"/>
  <c r="GA5" i="8"/>
  <c r="GA7" i="8"/>
  <c r="GO9" i="8"/>
  <c r="FP10" i="8"/>
  <c r="GG12" i="8"/>
  <c r="FX18" i="8"/>
  <c r="GA18" i="8"/>
  <c r="GM20" i="8"/>
  <c r="GG20" i="8"/>
  <c r="GG23" i="8"/>
  <c r="FP24" i="8"/>
  <c r="GJ9" i="8"/>
  <c r="GM4" i="8"/>
  <c r="GN4" i="8"/>
  <c r="FW4" i="8"/>
  <c r="GK5" i="8"/>
  <c r="GQ5" i="8"/>
  <c r="FJ6" i="8"/>
  <c r="GE7" i="8"/>
  <c r="GO11" i="8"/>
  <c r="FO12" i="8"/>
  <c r="FW12" i="8"/>
  <c r="GK23" i="8"/>
  <c r="GL23" i="8"/>
  <c r="FW26" i="8"/>
  <c r="GO7" i="8"/>
  <c r="FJ1" i="8"/>
  <c r="FS2" i="8"/>
  <c r="GQ3" i="8"/>
  <c r="GR3" i="8"/>
  <c r="FP3" i="8"/>
  <c r="GB5" i="8"/>
  <c r="GE5" i="8"/>
  <c r="GL6" i="8"/>
  <c r="GG6" i="8"/>
  <c r="FP7" i="8"/>
  <c r="FT9" i="8"/>
  <c r="GN9" i="8"/>
  <c r="GK15" i="8"/>
  <c r="GG15" i="8"/>
  <c r="GT19" i="8"/>
  <c r="FT20" i="8"/>
  <c r="GT21" i="8"/>
  <c r="GQ27" i="8"/>
  <c r="GO31" i="8"/>
  <c r="GT31" i="8"/>
  <c r="FX22" i="8"/>
  <c r="FO22" i="8"/>
  <c r="GO25" i="8"/>
  <c r="GB26" i="8"/>
  <c r="GK28" i="8"/>
  <c r="GK29" i="8"/>
  <c r="GL29" i="8"/>
  <c r="GG32" i="8"/>
  <c r="FJ10" i="8"/>
  <c r="GA2" i="8"/>
  <c r="GM6" i="8"/>
  <c r="GN6" i="8"/>
  <c r="GQ6" i="8"/>
  <c r="GR6" i="8"/>
  <c r="GA6" i="8"/>
  <c r="GT9" i="8"/>
  <c r="GO29" i="8"/>
  <c r="GP29" i="8"/>
  <c r="GK6" i="8"/>
  <c r="FS7" i="8"/>
  <c r="GO3" i="8"/>
  <c r="GE1" i="8"/>
  <c r="GT2" i="8"/>
  <c r="GB1" i="8"/>
  <c r="FT3" i="8"/>
  <c r="FW3" i="8"/>
  <c r="GB4" i="8"/>
  <c r="FO4" i="8"/>
  <c r="FJ5" i="8"/>
  <c r="FT5" i="8"/>
  <c r="FW5" i="8"/>
  <c r="GE12" i="8"/>
  <c r="FJ14" i="8"/>
  <c r="FJ20" i="8"/>
  <c r="FW23" i="8"/>
  <c r="GM24" i="8"/>
  <c r="GN24" i="8"/>
  <c r="GO26" i="8"/>
  <c r="GA12" i="8"/>
  <c r="GA17" i="8"/>
  <c r="FT19" i="8"/>
  <c r="GQ23" i="8"/>
  <c r="FJ27" i="8"/>
  <c r="FT28" i="8"/>
  <c r="FO28" i="8"/>
  <c r="FP29" i="8"/>
  <c r="FO29" i="8"/>
  <c r="GF29" i="8"/>
  <c r="GG29" i="8"/>
  <c r="GQ30" i="8"/>
  <c r="GR30" i="8"/>
  <c r="GM31" i="8"/>
  <c r="FX31" i="8"/>
  <c r="GA31" i="8"/>
  <c r="FT32" i="8"/>
  <c r="FW32" i="8"/>
  <c r="GT34" i="8"/>
  <c r="GK35" i="8"/>
  <c r="GL35" i="8"/>
  <c r="FP35" i="8"/>
  <c r="GA34" i="8"/>
  <c r="GG16" i="8"/>
  <c r="GK17" i="8"/>
  <c r="GL17" i="8"/>
  <c r="FJ19" i="8"/>
  <c r="FX19" i="8"/>
  <c r="GA28" i="8"/>
  <c r="GA32" i="8"/>
  <c r="GR34" i="8"/>
  <c r="FJ8" i="8"/>
  <c r="FT8" i="8"/>
  <c r="FO8" i="8"/>
  <c r="GG8" i="8"/>
  <c r="GM10" i="8"/>
  <c r="FP13" i="8"/>
  <c r="GG13" i="8"/>
  <c r="FT16" i="8"/>
  <c r="FO16" i="8"/>
  <c r="GG17" i="8"/>
  <c r="GB19" i="8"/>
  <c r="GE19" i="8"/>
  <c r="GB21" i="8"/>
  <c r="GM22" i="8"/>
  <c r="GK24" i="8"/>
  <c r="GE34" i="8"/>
  <c r="GG10" i="8"/>
  <c r="GE11" i="8"/>
  <c r="FT13" i="8"/>
  <c r="FW13" i="8"/>
  <c r="FP14" i="8"/>
  <c r="FS14" i="8"/>
  <c r="GG14" i="8"/>
  <c r="GQ15" i="8"/>
  <c r="FX16" i="8"/>
  <c r="GA16" i="8"/>
  <c r="FT17" i="8"/>
  <c r="GP17" i="8"/>
  <c r="GK18" i="8"/>
  <c r="GL18" i="8"/>
  <c r="GM18" i="8"/>
  <c r="GG18" i="8"/>
  <c r="GO21" i="8"/>
  <c r="GP21" i="8"/>
  <c r="GQ21" i="8"/>
  <c r="GG21" i="8"/>
  <c r="GA24" i="8"/>
  <c r="GQ25" i="8"/>
  <c r="FT25" i="8"/>
  <c r="FW25" i="8"/>
  <c r="GQ26" i="8"/>
  <c r="FX26" i="8"/>
  <c r="GA26" i="8"/>
  <c r="GB28" i="8"/>
  <c r="GR28" i="8"/>
  <c r="GG31" i="8"/>
  <c r="GB32" i="8"/>
  <c r="GE32" i="8"/>
  <c r="FS33" i="8"/>
  <c r="FX33" i="8"/>
  <c r="GA33" i="8"/>
  <c r="GQ11" i="8"/>
  <c r="GR11" i="8"/>
  <c r="GQ13" i="8"/>
  <c r="FS17" i="8"/>
  <c r="GA22" i="8"/>
  <c r="GK27" i="8"/>
  <c r="FS27" i="8"/>
  <c r="GQ29" i="8"/>
  <c r="GO30" i="8"/>
  <c r="GP30" i="8"/>
  <c r="GK31" i="8"/>
  <c r="GJ31" i="8"/>
  <c r="GQ35" i="8"/>
  <c r="GG9" i="8"/>
  <c r="GT10" i="8"/>
  <c r="GT13" i="8"/>
  <c r="FT14" i="8"/>
  <c r="GT14" i="8"/>
  <c r="GO15" i="8"/>
  <c r="GT17" i="8"/>
  <c r="FT18" i="8"/>
  <c r="GN18" i="8"/>
  <c r="GT18" i="8"/>
  <c r="GG19" i="8"/>
  <c r="GM21" i="8"/>
  <c r="GB23" i="8"/>
  <c r="GE23" i="8"/>
  <c r="FX25" i="8"/>
  <c r="GA25" i="8"/>
  <c r="FP26" i="8"/>
  <c r="GT26" i="8"/>
  <c r="FT27" i="8"/>
  <c r="GR29" i="8"/>
  <c r="GT30" i="8"/>
  <c r="GB33" i="8"/>
  <c r="FT34" i="8"/>
  <c r="FO34" i="8"/>
  <c r="FW2" i="8"/>
  <c r="GJ2" i="8"/>
  <c r="GO2" i="8"/>
  <c r="GP2" i="8"/>
  <c r="GQ2" i="8"/>
  <c r="GN3" i="8"/>
  <c r="GO1" i="8"/>
  <c r="GM1" i="8"/>
  <c r="GN1" i="8"/>
  <c r="GK3" i="8"/>
  <c r="GM2" i="8"/>
  <c r="GN2" i="8"/>
  <c r="GK1" i="8"/>
  <c r="GK4" i="8"/>
  <c r="GP3" i="8"/>
  <c r="GO4" i="8"/>
  <c r="GP4" i="8"/>
  <c r="GQ4" i="8"/>
  <c r="GN10" i="8"/>
  <c r="FW11" i="8"/>
  <c r="FJ11" i="8"/>
  <c r="GR14" i="8"/>
  <c r="GE14" i="8"/>
  <c r="FW19" i="8"/>
  <c r="GL2" i="8"/>
  <c r="GE3" i="8"/>
  <c r="GM7" i="8"/>
  <c r="GN7" i="8"/>
  <c r="GM8" i="8"/>
  <c r="GN8" i="8"/>
  <c r="FW8" i="8"/>
  <c r="GA9" i="8"/>
  <c r="FJ9" i="8"/>
  <c r="GA11" i="8"/>
  <c r="GR12" i="8"/>
  <c r="GK14" i="8"/>
  <c r="GR1" i="8"/>
  <c r="FJ4" i="8"/>
  <c r="FW7" i="8"/>
  <c r="FJ7" i="8"/>
  <c r="GL8" i="8"/>
  <c r="GR9" i="8"/>
  <c r="GK10" i="8"/>
  <c r="GQ10" i="8"/>
  <c r="GR10" i="8"/>
  <c r="GK12" i="8"/>
  <c r="GK13" i="8"/>
  <c r="FS1" i="8"/>
  <c r="GO10" i="8"/>
  <c r="GP10" i="8"/>
  <c r="FO11" i="8"/>
  <c r="GO12" i="8"/>
  <c r="GP12" i="8"/>
  <c r="GR18" i="8"/>
  <c r="GE18" i="8"/>
  <c r="FJ3" i="8"/>
  <c r="GR5" i="8"/>
  <c r="FW14" i="8"/>
  <c r="GE8" i="8"/>
  <c r="GR8" i="8"/>
  <c r="FO6" i="8"/>
  <c r="GF6" i="8"/>
  <c r="GK7" i="8"/>
  <c r="GQ7" i="8"/>
  <c r="GR7" i="8"/>
  <c r="FO7" i="8"/>
  <c r="GO8" i="8"/>
  <c r="GP8" i="8"/>
  <c r="GP11" i="8"/>
  <c r="FO10" i="8"/>
  <c r="GF10" i="8"/>
  <c r="FJ2" i="8"/>
  <c r="HD1" i="8"/>
  <c r="GP9" i="8"/>
  <c r="GM5" i="8"/>
  <c r="GJ5" i="8"/>
  <c r="FO9" i="8"/>
  <c r="GL9" i="8"/>
  <c r="GK11" i="8"/>
  <c r="GP7" i="8"/>
  <c r="FS8" i="8"/>
  <c r="FS9" i="8"/>
  <c r="GM11" i="8"/>
  <c r="GN11" i="8"/>
  <c r="FS11" i="8"/>
  <c r="GM12" i="8"/>
  <c r="GN12" i="8"/>
  <c r="FO13" i="8"/>
  <c r="FS13" i="8"/>
  <c r="FW18" i="8"/>
  <c r="GL5" i="8"/>
  <c r="FJ13" i="8"/>
  <c r="GP15" i="8"/>
  <c r="FJ16" i="8"/>
  <c r="GP16" i="8"/>
  <c r="FO17" i="8"/>
  <c r="FS19" i="8"/>
  <c r="GE9" i="8"/>
  <c r="FW16" i="8"/>
  <c r="GM17" i="8"/>
  <c r="GQ17" i="8"/>
  <c r="GR17" i="8"/>
  <c r="GK22" i="8"/>
  <c r="GM25" i="8"/>
  <c r="FS6" i="8"/>
  <c r="GO13" i="8"/>
  <c r="FW15" i="8"/>
  <c r="FJ15" i="8"/>
  <c r="FW17" i="8"/>
  <c r="GR13" i="8"/>
  <c r="GN14" i="8"/>
  <c r="GA15" i="8"/>
  <c r="GM16" i="8"/>
  <c r="GN16" i="8"/>
  <c r="GO19" i="8"/>
  <c r="GP19" i="8"/>
  <c r="GQ22" i="8"/>
  <c r="GR22" i="8"/>
  <c r="GQ24" i="8"/>
  <c r="GR24" i="8"/>
  <c r="GM13" i="8"/>
  <c r="GO14" i="8"/>
  <c r="GP14" i="8"/>
  <c r="GA14" i="8"/>
  <c r="GM15" i="8"/>
  <c r="GN15" i="8"/>
  <c r="GR15" i="8"/>
  <c r="GK16" i="8"/>
  <c r="GO18" i="8"/>
  <c r="GM19" i="8"/>
  <c r="GN19" i="8"/>
  <c r="GO20" i="8"/>
  <c r="GP20" i="8"/>
  <c r="FO20" i="8"/>
  <c r="GF20" i="8"/>
  <c r="GO24" i="8"/>
  <c r="FO24" i="8"/>
  <c r="GF24" i="8"/>
  <c r="FJ12" i="8"/>
  <c r="FS12" i="8"/>
  <c r="FO15" i="8"/>
  <c r="GL15" i="8"/>
  <c r="FS16" i="8"/>
  <c r="GN17" i="8"/>
  <c r="GK19" i="8"/>
  <c r="GL19" i="8"/>
  <c r="GN20" i="8"/>
  <c r="GE21" i="8"/>
  <c r="GA23" i="8"/>
  <c r="FJ23" i="8"/>
  <c r="GL24" i="8"/>
  <c r="GK25" i="8"/>
  <c r="GE13" i="8"/>
  <c r="GE17" i="8"/>
  <c r="GK21" i="8"/>
  <c r="FP21" i="8"/>
  <c r="FS21" i="8"/>
  <c r="GO23" i="8"/>
  <c r="GR23" i="8"/>
  <c r="GT24" i="8"/>
  <c r="GQ20" i="8"/>
  <c r="GR20" i="8"/>
  <c r="FW20" i="8"/>
  <c r="FJ22" i="8"/>
  <c r="FW27" i="8"/>
  <c r="GP33" i="8"/>
  <c r="FJ17" i="8"/>
  <c r="GQ19" i="8"/>
  <c r="GA19" i="8"/>
  <c r="GN22" i="8"/>
  <c r="FW22" i="8"/>
  <c r="GB25" i="8"/>
  <c r="GE25" i="8"/>
  <c r="FW30" i="8"/>
  <c r="GK20" i="8"/>
  <c r="GN23" i="8"/>
  <c r="GP31" i="8"/>
  <c r="FW31" i="8"/>
  <c r="GR32" i="8"/>
  <c r="GN21" i="8"/>
  <c r="FX21" i="8"/>
  <c r="GA21" i="8"/>
  <c r="GO22" i="8"/>
  <c r="GP22" i="8"/>
  <c r="GE22" i="8"/>
  <c r="FS23" i="8"/>
  <c r="GM27" i="8"/>
  <c r="GL27" i="8"/>
  <c r="GO34" i="8"/>
  <c r="GP34" i="8"/>
  <c r="GR21" i="8"/>
  <c r="GO27" i="8"/>
  <c r="GN27" i="8"/>
  <c r="FO30" i="8"/>
  <c r="GK32" i="8"/>
  <c r="GL32" i="8"/>
  <c r="FS20" i="8"/>
  <c r="FS24" i="8"/>
  <c r="GN31" i="8"/>
  <c r="FW33" i="8"/>
  <c r="GK34" i="8"/>
  <c r="FX35" i="8"/>
  <c r="GA35" i="8"/>
  <c r="GK30" i="8"/>
  <c r="GL30" i="8"/>
  <c r="GM32" i="8"/>
  <c r="GN32" i="8"/>
  <c r="FW34" i="8"/>
  <c r="FW21" i="8"/>
  <c r="GK26" i="8"/>
  <c r="GJ26" i="8"/>
  <c r="FJ26" i="8"/>
  <c r="GP26" i="8"/>
  <c r="GB27" i="8"/>
  <c r="GR27" i="8"/>
  <c r="GM28" i="8"/>
  <c r="GL28" i="8"/>
  <c r="GN29" i="8"/>
  <c r="GM30" i="8"/>
  <c r="GN30" i="8"/>
  <c r="GR31" i="8"/>
  <c r="GE31" i="8"/>
  <c r="GO32" i="8"/>
  <c r="GP32" i="8"/>
  <c r="GE33" i="8"/>
  <c r="GM35" i="8"/>
  <c r="GN35" i="8"/>
  <c r="GO35" i="8"/>
  <c r="GP35" i="8"/>
  <c r="FP25" i="8"/>
  <c r="GL25" i="8"/>
  <c r="GN26" i="8"/>
  <c r="GO28" i="8"/>
  <c r="GA29" i="8"/>
  <c r="FS30" i="8"/>
  <c r="FO31" i="8"/>
  <c r="GM33" i="8"/>
  <c r="GN33" i="8"/>
  <c r="GQ33" i="8"/>
  <c r="GR33" i="8"/>
  <c r="FO33" i="8"/>
  <c r="GL33" i="8"/>
  <c r="FS34" i="8"/>
  <c r="FJ34" i="8"/>
  <c r="FS29" i="8"/>
  <c r="FJ33" i="8"/>
  <c r="FS35" i="8"/>
  <c r="FJ28" i="8"/>
  <c r="FJ32" i="8"/>
  <c r="FS28" i="8"/>
  <c r="FS32" i="8"/>
  <c r="FJ31" i="8"/>
  <c r="FJ30" i="8"/>
  <c r="FO2" i="8"/>
  <c r="FO27" i="8"/>
  <c r="GL21" i="8"/>
  <c r="GL26" i="8"/>
  <c r="GL10" i="8"/>
  <c r="GN28" i="8"/>
  <c r="FO3" i="8"/>
  <c r="GF3" i="8"/>
  <c r="FO19" i="8"/>
  <c r="FW28" i="8"/>
  <c r="GJ22" i="8"/>
  <c r="GR2" i="8"/>
  <c r="GJ15" i="8"/>
  <c r="GP1" i="8"/>
  <c r="GR25" i="8"/>
  <c r="GR16" i="8"/>
  <c r="GR35" i="8"/>
  <c r="GL7" i="8"/>
  <c r="GF8" i="8"/>
  <c r="GF27" i="8"/>
  <c r="FO1" i="8"/>
  <c r="GF1" i="8"/>
  <c r="GJ23" i="8"/>
  <c r="FO5" i="8"/>
  <c r="GN25" i="8"/>
  <c r="GP25" i="8"/>
  <c r="GL31" i="8"/>
  <c r="FO35" i="8"/>
  <c r="GF35" i="8"/>
  <c r="GP5" i="8"/>
  <c r="GE4" i="8"/>
  <c r="FO18" i="8"/>
  <c r="GF18" i="8"/>
  <c r="FW1" i="8"/>
  <c r="FO14" i="8"/>
  <c r="GF14" i="8"/>
  <c r="GJ25" i="8"/>
  <c r="GJ19" i="8"/>
  <c r="GJ24" i="8"/>
  <c r="GJ3" i="8"/>
  <c r="GR26" i="8"/>
  <c r="GE26" i="8"/>
  <c r="FO23" i="8"/>
  <c r="GJ14" i="8"/>
  <c r="FS3" i="8"/>
  <c r="GP28" i="8"/>
  <c r="GJ34" i="8"/>
  <c r="GE28" i="8"/>
  <c r="GP23" i="8"/>
  <c r="GN13" i="8"/>
  <c r="GJ17" i="8"/>
  <c r="FW9" i="8"/>
  <c r="GJ6" i="8"/>
  <c r="GS6" i="8"/>
  <c r="FO32" i="8"/>
  <c r="GJ21" i="8"/>
  <c r="GJ4" i="8"/>
  <c r="GE27" i="8"/>
  <c r="GJ18" i="8"/>
  <c r="GJ28" i="8"/>
  <c r="GP13" i="8"/>
  <c r="GN5" i="8"/>
  <c r="GJ13" i="8"/>
  <c r="FS26" i="8"/>
  <c r="FO26" i="8"/>
  <c r="GS26" i="8"/>
  <c r="GP27" i="8"/>
  <c r="GJ27" i="8"/>
  <c r="GS27" i="8"/>
  <c r="GR19" i="8"/>
  <c r="GJ16" i="8"/>
  <c r="FS10" i="8"/>
  <c r="GJ12" i="8"/>
  <c r="GR4" i="8"/>
  <c r="GJ29" i="8"/>
  <c r="GS29" i="8"/>
  <c r="GS31" i="8"/>
  <c r="GF31" i="8"/>
  <c r="GL22" i="8"/>
  <c r="GJ33" i="8"/>
  <c r="GS33" i="8"/>
  <c r="GL4" i="8"/>
  <c r="GF7" i="8"/>
  <c r="GJ30" i="8"/>
  <c r="GS30" i="8"/>
  <c r="GJ20" i="8"/>
  <c r="GS20" i="8"/>
  <c r="GF22" i="8"/>
  <c r="GS22" i="8"/>
  <c r="GJ35" i="8"/>
  <c r="GS35" i="8"/>
  <c r="GF13" i="8"/>
  <c r="GS13" i="8"/>
  <c r="GJ11" i="8"/>
  <c r="GS11" i="8"/>
  <c r="GL12" i="8"/>
  <c r="GF19" i="8"/>
  <c r="GF11" i="8"/>
  <c r="GF23" i="8"/>
  <c r="GF33" i="8"/>
  <c r="GF26" i="8"/>
  <c r="GS17" i="8"/>
  <c r="GF17" i="8"/>
  <c r="GS24" i="8"/>
  <c r="GL14" i="8"/>
  <c r="FO21" i="8"/>
  <c r="GF2" i="8"/>
  <c r="GS2" i="8"/>
  <c r="GJ1" i="8"/>
  <c r="GS1" i="8"/>
  <c r="GF32" i="8"/>
  <c r="GS34" i="8"/>
  <c r="GF34" i="8"/>
  <c r="GL20" i="8"/>
  <c r="GL16" i="8"/>
  <c r="GP18" i="8"/>
  <c r="GF4" i="8"/>
  <c r="GS4" i="8"/>
  <c r="FO25" i="8"/>
  <c r="FS25" i="8"/>
  <c r="GF9" i="8"/>
  <c r="GS9" i="8"/>
  <c r="GP24" i="8"/>
  <c r="GL13" i="8"/>
  <c r="GL1" i="8"/>
  <c r="GJ7" i="8"/>
  <c r="GS7" i="8"/>
  <c r="GJ8" i="8"/>
  <c r="GS8" i="8"/>
  <c r="GJ10" i="8"/>
  <c r="GS10" i="8"/>
  <c r="GL3" i="8"/>
  <c r="GF30" i="8"/>
  <c r="GF15" i="8"/>
  <c r="GS15" i="8"/>
  <c r="GF16" i="8"/>
  <c r="GS16" i="8"/>
  <c r="GF28" i="8"/>
  <c r="GS28" i="8"/>
  <c r="GL34" i="8"/>
  <c r="GJ32" i="8"/>
  <c r="GS32" i="8"/>
  <c r="GS12" i="8"/>
  <c r="GF12" i="8"/>
  <c r="GL11" i="8"/>
  <c r="GS3" i="8"/>
  <c r="GS14" i="8"/>
  <c r="GS23" i="8"/>
  <c r="GS19" i="8"/>
  <c r="GS5" i="8"/>
  <c r="GF5" i="8"/>
  <c r="GS18" i="8"/>
  <c r="GF21" i="8"/>
  <c r="GS21" i="8"/>
  <c r="GF25" i="8"/>
  <c r="GS25" i="8"/>
  <c r="J18" i="6"/>
  <c r="I18" i="6"/>
  <c r="H18" i="6"/>
  <c r="G18" i="6"/>
  <c r="F18" i="6"/>
  <c r="E18" i="6"/>
  <c r="D18" i="6"/>
  <c r="J18" i="5"/>
  <c r="I18" i="5"/>
  <c r="H18" i="5"/>
  <c r="G18" i="5"/>
  <c r="F18" i="5"/>
  <c r="E18" i="5"/>
  <c r="D18" i="5"/>
  <c r="HD35" i="1"/>
  <c r="GX35" i="1"/>
  <c r="GU35" i="1"/>
  <c r="GI35" i="1"/>
  <c r="GH35" i="1"/>
  <c r="GD35" i="1"/>
  <c r="GC35" i="1"/>
  <c r="FZ35" i="1"/>
  <c r="FY35" i="1"/>
  <c r="FV35" i="1"/>
  <c r="FU35" i="1"/>
  <c r="FR35" i="1"/>
  <c r="FQ35" i="1"/>
  <c r="FN35" i="1"/>
  <c r="FM35" i="1"/>
  <c r="FL35" i="1"/>
  <c r="FK35" i="1"/>
  <c r="FG35" i="1"/>
  <c r="FI35" i="1"/>
  <c r="FD35" i="1"/>
  <c r="FF35" i="1"/>
  <c r="EZ35" i="1"/>
  <c r="FC35" i="1"/>
  <c r="EW35" i="1"/>
  <c r="EY35" i="1"/>
  <c r="ET35" i="1"/>
  <c r="EV35" i="1"/>
  <c r="EQ35" i="1"/>
  <c r="ES35" i="1"/>
  <c r="EM35" i="1"/>
  <c r="EP35" i="1"/>
  <c r="EJ35" i="1"/>
  <c r="EL35" i="1"/>
  <c r="EC35" i="1"/>
  <c r="EI35" i="1"/>
  <c r="DZ35" i="1"/>
  <c r="EB35" i="1"/>
  <c r="DW35" i="1"/>
  <c r="DY35" i="1"/>
  <c r="DT35" i="1"/>
  <c r="DV35" i="1"/>
  <c r="DN35" i="1"/>
  <c r="DS35" i="1"/>
  <c r="DK35" i="1"/>
  <c r="DM35" i="1"/>
  <c r="DD35" i="1"/>
  <c r="DJ35" i="1"/>
  <c r="DA35" i="1"/>
  <c r="DC35" i="1"/>
  <c r="CS35" i="1"/>
  <c r="CZ35" i="1"/>
  <c r="CP35" i="1"/>
  <c r="CR35" i="1"/>
  <c r="CG35" i="1"/>
  <c r="CO35" i="1"/>
  <c r="CD35" i="1"/>
  <c r="CF35" i="1"/>
  <c r="CA35" i="1"/>
  <c r="CC35" i="1"/>
  <c r="BX35" i="1"/>
  <c r="BZ35" i="1"/>
  <c r="BR35" i="1"/>
  <c r="BW35" i="1"/>
  <c r="BO35" i="1"/>
  <c r="BQ35" i="1"/>
  <c r="BH35" i="1"/>
  <c r="BN35" i="1"/>
  <c r="BE35" i="1"/>
  <c r="BG35" i="1"/>
  <c r="AW35" i="1"/>
  <c r="BD35" i="1"/>
  <c r="AT35" i="1"/>
  <c r="AV35" i="1"/>
  <c r="AK35" i="1"/>
  <c r="AS35" i="1"/>
  <c r="AH35" i="1"/>
  <c r="AJ35" i="1"/>
  <c r="AG35" i="1"/>
  <c r="Q35" i="1"/>
  <c r="HD34" i="1"/>
  <c r="GX34" i="1"/>
  <c r="GU34" i="1"/>
  <c r="GI34" i="1"/>
  <c r="GH34" i="1"/>
  <c r="GD34" i="1"/>
  <c r="GC34" i="1"/>
  <c r="FZ34" i="1"/>
  <c r="FY34" i="1"/>
  <c r="FV34" i="1"/>
  <c r="FU34" i="1"/>
  <c r="FR34" i="1"/>
  <c r="FQ34" i="1"/>
  <c r="FN34" i="1"/>
  <c r="FM34" i="1"/>
  <c r="FL34" i="1"/>
  <c r="FG34" i="1"/>
  <c r="FI34" i="1"/>
  <c r="FD34" i="1"/>
  <c r="FF34" i="1"/>
  <c r="EZ34" i="1"/>
  <c r="FC34" i="1"/>
  <c r="EW34" i="1"/>
  <c r="EY34" i="1"/>
  <c r="ET34" i="1"/>
  <c r="EV34" i="1"/>
  <c r="EQ34" i="1"/>
  <c r="ES34" i="1"/>
  <c r="EM34" i="1"/>
  <c r="EP34" i="1"/>
  <c r="EJ34" i="1"/>
  <c r="EL34" i="1"/>
  <c r="EC34" i="1"/>
  <c r="EI34" i="1"/>
  <c r="DZ34" i="1"/>
  <c r="EB34" i="1"/>
  <c r="DW34" i="1"/>
  <c r="DY34" i="1"/>
  <c r="DT34" i="1"/>
  <c r="DV34" i="1"/>
  <c r="DN34" i="1"/>
  <c r="DS34" i="1"/>
  <c r="DK34" i="1"/>
  <c r="DM34" i="1"/>
  <c r="DD34" i="1"/>
  <c r="DJ34" i="1"/>
  <c r="DA34" i="1"/>
  <c r="DC34" i="1"/>
  <c r="CS34" i="1"/>
  <c r="CZ34" i="1"/>
  <c r="CP34" i="1"/>
  <c r="CR34" i="1"/>
  <c r="CG34" i="1"/>
  <c r="CO34" i="1"/>
  <c r="CD34" i="1"/>
  <c r="CF34" i="1"/>
  <c r="CA34" i="1"/>
  <c r="BY34" i="1"/>
  <c r="FK34" i="1"/>
  <c r="BR34" i="1"/>
  <c r="BW34" i="1"/>
  <c r="BO34" i="1"/>
  <c r="BQ34" i="1"/>
  <c r="BH34" i="1"/>
  <c r="BN34" i="1"/>
  <c r="BE34" i="1"/>
  <c r="BG34" i="1"/>
  <c r="AW34" i="1"/>
  <c r="BD34" i="1"/>
  <c r="AT34" i="1"/>
  <c r="AV34" i="1"/>
  <c r="AK34" i="1"/>
  <c r="AS34" i="1"/>
  <c r="AH34" i="1"/>
  <c r="AJ34" i="1"/>
  <c r="V34" i="1"/>
  <c r="F34" i="1"/>
  <c r="Q34" i="1"/>
  <c r="HD33" i="1"/>
  <c r="GX33" i="1"/>
  <c r="GU33" i="1"/>
  <c r="GI33" i="1"/>
  <c r="GH33" i="1"/>
  <c r="GD33" i="1"/>
  <c r="GC33" i="1"/>
  <c r="FZ33" i="1"/>
  <c r="FY33" i="1"/>
  <c r="FV33" i="1"/>
  <c r="FU33" i="1"/>
  <c r="FR33" i="1"/>
  <c r="FQ33" i="1"/>
  <c r="FN33" i="1"/>
  <c r="FM33" i="1"/>
  <c r="FL33" i="1"/>
  <c r="FK33" i="1"/>
  <c r="FG33" i="1"/>
  <c r="FI33" i="1"/>
  <c r="FD33" i="1"/>
  <c r="FF33" i="1"/>
  <c r="EZ33" i="1"/>
  <c r="FC33" i="1"/>
  <c r="EW33" i="1"/>
  <c r="EY33" i="1"/>
  <c r="ET33" i="1"/>
  <c r="EV33" i="1"/>
  <c r="EQ33" i="1"/>
  <c r="ES33" i="1"/>
  <c r="EM33" i="1"/>
  <c r="EP33" i="1"/>
  <c r="EJ33" i="1"/>
  <c r="EL33" i="1"/>
  <c r="EC33" i="1"/>
  <c r="EI33" i="1"/>
  <c r="DZ33" i="1"/>
  <c r="EB33" i="1"/>
  <c r="DW33" i="1"/>
  <c r="DY33" i="1"/>
  <c r="DT33" i="1"/>
  <c r="DV33" i="1"/>
  <c r="DN33" i="1"/>
  <c r="DS33" i="1"/>
  <c r="DK33" i="1"/>
  <c r="DM33" i="1"/>
  <c r="DD33" i="1"/>
  <c r="DJ33" i="1"/>
  <c r="DA33" i="1"/>
  <c r="DC33" i="1"/>
  <c r="CS33" i="1"/>
  <c r="CZ33" i="1"/>
  <c r="CP33" i="1"/>
  <c r="CR33" i="1"/>
  <c r="CG33" i="1"/>
  <c r="CO33" i="1"/>
  <c r="CD33" i="1"/>
  <c r="CF33" i="1"/>
  <c r="CA33" i="1"/>
  <c r="CC33" i="1"/>
  <c r="BX33" i="1"/>
  <c r="BZ33" i="1"/>
  <c r="BR33" i="1"/>
  <c r="BW33" i="1"/>
  <c r="BO33" i="1"/>
  <c r="BQ33" i="1"/>
  <c r="BH33" i="1"/>
  <c r="BN33" i="1"/>
  <c r="BE33" i="1"/>
  <c r="BG33" i="1"/>
  <c r="AW33" i="1"/>
  <c r="BD33" i="1"/>
  <c r="AT33" i="1"/>
  <c r="AV33" i="1"/>
  <c r="AK33" i="1"/>
  <c r="AS33" i="1"/>
  <c r="AH33" i="1"/>
  <c r="AJ33" i="1"/>
  <c r="AG33" i="1"/>
  <c r="Q33" i="1"/>
  <c r="F33" i="1"/>
  <c r="HD32" i="1"/>
  <c r="GX32" i="1"/>
  <c r="GU32" i="1"/>
  <c r="GI32" i="1"/>
  <c r="GH32" i="1"/>
  <c r="GD32" i="1"/>
  <c r="GC32" i="1"/>
  <c r="FZ32" i="1"/>
  <c r="FY32" i="1"/>
  <c r="FV32" i="1"/>
  <c r="FU32" i="1"/>
  <c r="FR32" i="1"/>
  <c r="FQ32" i="1"/>
  <c r="FN32" i="1"/>
  <c r="FM32" i="1"/>
  <c r="FL32" i="1"/>
  <c r="FK32" i="1"/>
  <c r="FG32" i="1"/>
  <c r="FI32" i="1"/>
  <c r="FD32" i="1"/>
  <c r="FF32" i="1"/>
  <c r="EZ32" i="1"/>
  <c r="FC32" i="1"/>
  <c r="EW32" i="1"/>
  <c r="EY32" i="1"/>
  <c r="ET32" i="1"/>
  <c r="EV32" i="1"/>
  <c r="EQ32" i="1"/>
  <c r="ES32" i="1"/>
  <c r="EM32" i="1"/>
  <c r="EP32" i="1"/>
  <c r="EJ32" i="1"/>
  <c r="EL32" i="1"/>
  <c r="EC32" i="1"/>
  <c r="EI32" i="1"/>
  <c r="DZ32" i="1"/>
  <c r="EB32" i="1"/>
  <c r="DW32" i="1"/>
  <c r="DY32" i="1"/>
  <c r="DT32" i="1"/>
  <c r="DV32" i="1"/>
  <c r="DN32" i="1"/>
  <c r="DS32" i="1"/>
  <c r="DK32" i="1"/>
  <c r="DM32" i="1"/>
  <c r="DD32" i="1"/>
  <c r="DJ32" i="1"/>
  <c r="DA32" i="1"/>
  <c r="DC32" i="1"/>
  <c r="CS32" i="1"/>
  <c r="CZ32" i="1"/>
  <c r="CP32" i="1"/>
  <c r="CR32" i="1"/>
  <c r="CG32" i="1"/>
  <c r="CO32" i="1"/>
  <c r="CD32" i="1"/>
  <c r="CF32" i="1"/>
  <c r="CA32" i="1"/>
  <c r="CC32" i="1"/>
  <c r="BX32" i="1"/>
  <c r="BZ32" i="1"/>
  <c r="BR32" i="1"/>
  <c r="BW32" i="1"/>
  <c r="BO32" i="1"/>
  <c r="BQ32" i="1"/>
  <c r="BH32" i="1"/>
  <c r="BN32" i="1"/>
  <c r="BE32" i="1"/>
  <c r="BG32" i="1"/>
  <c r="AW32" i="1"/>
  <c r="BD32" i="1"/>
  <c r="AT32" i="1"/>
  <c r="AV32" i="1"/>
  <c r="AK32" i="1"/>
  <c r="AS32" i="1"/>
  <c r="AH32" i="1"/>
  <c r="AJ32" i="1"/>
  <c r="AG32" i="1"/>
  <c r="Q32" i="1"/>
  <c r="HD31" i="1"/>
  <c r="GX31" i="1"/>
  <c r="GU31" i="1"/>
  <c r="GI31" i="1"/>
  <c r="GH31" i="1"/>
  <c r="GD31" i="1"/>
  <c r="GC31" i="1"/>
  <c r="FZ31" i="1"/>
  <c r="FY31" i="1"/>
  <c r="FV31" i="1"/>
  <c r="FU31" i="1"/>
  <c r="FR31" i="1"/>
  <c r="FQ31" i="1"/>
  <c r="FN31" i="1"/>
  <c r="FM31" i="1"/>
  <c r="FL31" i="1"/>
  <c r="FK31" i="1"/>
  <c r="FG31" i="1"/>
  <c r="FI31" i="1"/>
  <c r="FD31" i="1"/>
  <c r="FF31" i="1"/>
  <c r="EZ31" i="1"/>
  <c r="FC31" i="1"/>
  <c r="EW31" i="1"/>
  <c r="EY31" i="1"/>
  <c r="ET31" i="1"/>
  <c r="EV31" i="1"/>
  <c r="EQ31" i="1"/>
  <c r="ES31" i="1"/>
  <c r="EM31" i="1"/>
  <c r="EP31" i="1"/>
  <c r="EJ31" i="1"/>
  <c r="EL31" i="1"/>
  <c r="EC31" i="1"/>
  <c r="EI31" i="1"/>
  <c r="DZ31" i="1"/>
  <c r="EB31" i="1"/>
  <c r="DW31" i="1"/>
  <c r="DY31" i="1"/>
  <c r="DT31" i="1"/>
  <c r="DV31" i="1"/>
  <c r="DN31" i="1"/>
  <c r="DS31" i="1"/>
  <c r="DK31" i="1"/>
  <c r="DM31" i="1"/>
  <c r="DD31" i="1"/>
  <c r="DJ31" i="1"/>
  <c r="DA31" i="1"/>
  <c r="DC31" i="1"/>
  <c r="CS31" i="1"/>
  <c r="CZ31" i="1"/>
  <c r="CP31" i="1"/>
  <c r="CR31" i="1"/>
  <c r="CG31" i="1"/>
  <c r="CO31" i="1"/>
  <c r="CD31" i="1"/>
  <c r="CF31" i="1"/>
  <c r="CA31" i="1"/>
  <c r="CC31" i="1"/>
  <c r="BX31" i="1"/>
  <c r="BZ31" i="1"/>
  <c r="BR31" i="1"/>
  <c r="BW31" i="1"/>
  <c r="BO31" i="1"/>
  <c r="BQ31" i="1"/>
  <c r="BH31" i="1"/>
  <c r="BN31" i="1"/>
  <c r="BE31" i="1"/>
  <c r="BG31" i="1"/>
  <c r="AW31" i="1"/>
  <c r="BD31" i="1"/>
  <c r="AT31" i="1"/>
  <c r="AV31" i="1"/>
  <c r="AK31" i="1"/>
  <c r="AS31" i="1"/>
  <c r="AH31" i="1"/>
  <c r="AJ31" i="1"/>
  <c r="AG31" i="1"/>
  <c r="Q31" i="1"/>
  <c r="HD30" i="1"/>
  <c r="GX30" i="1"/>
  <c r="GU30" i="1"/>
  <c r="GI30" i="1"/>
  <c r="GH30" i="1"/>
  <c r="GD30" i="1"/>
  <c r="GC30" i="1"/>
  <c r="GB30" i="1"/>
  <c r="GE30" i="1"/>
  <c r="FZ30" i="1"/>
  <c r="FY30" i="1"/>
  <c r="FV30" i="1"/>
  <c r="FU30" i="1"/>
  <c r="FR30" i="1"/>
  <c r="FQ30" i="1"/>
  <c r="FN30" i="1"/>
  <c r="FM30" i="1"/>
  <c r="FL30" i="1"/>
  <c r="FK30" i="1"/>
  <c r="FG30" i="1"/>
  <c r="FI30" i="1"/>
  <c r="FD30" i="1"/>
  <c r="FF30" i="1"/>
  <c r="EZ30" i="1"/>
  <c r="FC30" i="1"/>
  <c r="EW30" i="1"/>
  <c r="EY30" i="1"/>
  <c r="ET30" i="1"/>
  <c r="EV30" i="1"/>
  <c r="EQ30" i="1"/>
  <c r="ES30" i="1"/>
  <c r="EM30" i="1"/>
  <c r="EP30" i="1"/>
  <c r="EJ30" i="1"/>
  <c r="EL30" i="1"/>
  <c r="EC30" i="1"/>
  <c r="EI30" i="1"/>
  <c r="DZ30" i="1"/>
  <c r="EB30" i="1"/>
  <c r="DW30" i="1"/>
  <c r="DY30" i="1"/>
  <c r="DT30" i="1"/>
  <c r="DV30" i="1"/>
  <c r="DN30" i="1"/>
  <c r="DS30" i="1"/>
  <c r="DK30" i="1"/>
  <c r="DM30" i="1"/>
  <c r="DD30" i="1"/>
  <c r="DJ30" i="1"/>
  <c r="DA30" i="1"/>
  <c r="DC30" i="1"/>
  <c r="CS30" i="1"/>
  <c r="CZ30" i="1"/>
  <c r="CP30" i="1"/>
  <c r="CR30" i="1"/>
  <c r="CG30" i="1"/>
  <c r="CO30" i="1"/>
  <c r="CD30" i="1"/>
  <c r="CF30" i="1"/>
  <c r="CA30" i="1"/>
  <c r="CC30" i="1"/>
  <c r="BX30" i="1"/>
  <c r="BZ30" i="1"/>
  <c r="BR30" i="1"/>
  <c r="BW30" i="1"/>
  <c r="BO30" i="1"/>
  <c r="BQ30" i="1"/>
  <c r="BH30" i="1"/>
  <c r="BN30" i="1"/>
  <c r="BE30" i="1"/>
  <c r="BG30" i="1"/>
  <c r="AW30" i="1"/>
  <c r="BD30" i="1"/>
  <c r="AT30" i="1"/>
  <c r="AV30" i="1"/>
  <c r="AK30" i="1"/>
  <c r="AS30" i="1"/>
  <c r="AH30" i="1"/>
  <c r="AJ30" i="1"/>
  <c r="AG30" i="1"/>
  <c r="Q30" i="1"/>
  <c r="HD29" i="1"/>
  <c r="GX29" i="1"/>
  <c r="GU29" i="1"/>
  <c r="GI29" i="1"/>
  <c r="GH29" i="1"/>
  <c r="GD29" i="1"/>
  <c r="GC29" i="1"/>
  <c r="FZ29" i="1"/>
  <c r="FY29" i="1"/>
  <c r="FV29" i="1"/>
  <c r="FU29" i="1"/>
  <c r="FR29" i="1"/>
  <c r="FQ29" i="1"/>
  <c r="FP29" i="1"/>
  <c r="FN29" i="1"/>
  <c r="FM29" i="1"/>
  <c r="FL29" i="1"/>
  <c r="FK29" i="1"/>
  <c r="FG29" i="1"/>
  <c r="FI29" i="1"/>
  <c r="FD29" i="1"/>
  <c r="FF29" i="1"/>
  <c r="EZ29" i="1"/>
  <c r="FC29" i="1"/>
  <c r="EW29" i="1"/>
  <c r="EY29" i="1"/>
  <c r="ET29" i="1"/>
  <c r="EV29" i="1"/>
  <c r="EQ29" i="1"/>
  <c r="ES29" i="1"/>
  <c r="EM29" i="1"/>
  <c r="EP29" i="1"/>
  <c r="EJ29" i="1"/>
  <c r="EL29" i="1"/>
  <c r="EC29" i="1"/>
  <c r="EI29" i="1"/>
  <c r="DZ29" i="1"/>
  <c r="EB29" i="1"/>
  <c r="DW29" i="1"/>
  <c r="DY29" i="1"/>
  <c r="DT29" i="1"/>
  <c r="DV29" i="1"/>
  <c r="DN29" i="1"/>
  <c r="DS29" i="1"/>
  <c r="DK29" i="1"/>
  <c r="DM29" i="1"/>
  <c r="DD29" i="1"/>
  <c r="DJ29" i="1"/>
  <c r="DA29" i="1"/>
  <c r="DC29" i="1"/>
  <c r="CS29" i="1"/>
  <c r="CZ29" i="1"/>
  <c r="CP29" i="1"/>
  <c r="CR29" i="1"/>
  <c r="CG29" i="1"/>
  <c r="CO29" i="1"/>
  <c r="CD29" i="1"/>
  <c r="CF29" i="1"/>
  <c r="CA29" i="1"/>
  <c r="CC29" i="1"/>
  <c r="BX29" i="1"/>
  <c r="BZ29" i="1"/>
  <c r="BR29" i="1"/>
  <c r="BW29" i="1"/>
  <c r="BO29" i="1"/>
  <c r="BQ29" i="1"/>
  <c r="BH29" i="1"/>
  <c r="BN29" i="1"/>
  <c r="BE29" i="1"/>
  <c r="BG29" i="1"/>
  <c r="AW29" i="1"/>
  <c r="BD29" i="1"/>
  <c r="AT29" i="1"/>
  <c r="AV29" i="1"/>
  <c r="AK29" i="1"/>
  <c r="AS29" i="1"/>
  <c r="AH29" i="1"/>
  <c r="AJ29" i="1"/>
  <c r="AG29" i="1"/>
  <c r="Q29" i="1"/>
  <c r="HD28" i="1"/>
  <c r="GX28" i="1"/>
  <c r="GU28" i="1"/>
  <c r="GI28" i="1"/>
  <c r="GH28" i="1"/>
  <c r="GD28" i="1"/>
  <c r="GC28" i="1"/>
  <c r="FZ28" i="1"/>
  <c r="FY28" i="1"/>
  <c r="FV28" i="1"/>
  <c r="FU28" i="1"/>
  <c r="FR28" i="1"/>
  <c r="FQ28" i="1"/>
  <c r="FN28" i="1"/>
  <c r="FM28" i="1"/>
  <c r="FL28" i="1"/>
  <c r="FK28" i="1"/>
  <c r="FG28" i="1"/>
  <c r="FI28" i="1"/>
  <c r="FD28" i="1"/>
  <c r="FF28" i="1"/>
  <c r="EZ28" i="1"/>
  <c r="FC28" i="1"/>
  <c r="EW28" i="1"/>
  <c r="EY28" i="1"/>
  <c r="ET28" i="1"/>
  <c r="EV28" i="1"/>
  <c r="EQ28" i="1"/>
  <c r="ES28" i="1"/>
  <c r="EM28" i="1"/>
  <c r="EP28" i="1"/>
  <c r="EJ28" i="1"/>
  <c r="EL28" i="1"/>
  <c r="EC28" i="1"/>
  <c r="EI28" i="1"/>
  <c r="DZ28" i="1"/>
  <c r="EB28" i="1"/>
  <c r="DW28" i="1"/>
  <c r="DY28" i="1"/>
  <c r="DT28" i="1"/>
  <c r="DV28" i="1"/>
  <c r="DN28" i="1"/>
  <c r="DS28" i="1"/>
  <c r="DK28" i="1"/>
  <c r="DM28" i="1"/>
  <c r="DD28" i="1"/>
  <c r="DJ28" i="1"/>
  <c r="DA28" i="1"/>
  <c r="DC28" i="1"/>
  <c r="CS28" i="1"/>
  <c r="CZ28" i="1"/>
  <c r="CP28" i="1"/>
  <c r="CR28" i="1"/>
  <c r="CG28" i="1"/>
  <c r="CO28" i="1"/>
  <c r="CD28" i="1"/>
  <c r="CF28" i="1"/>
  <c r="CA28" i="1"/>
  <c r="CC28" i="1"/>
  <c r="BX28" i="1"/>
  <c r="BZ28" i="1"/>
  <c r="BR28" i="1"/>
  <c r="BW28" i="1"/>
  <c r="BO28" i="1"/>
  <c r="BQ28" i="1"/>
  <c r="BH28" i="1"/>
  <c r="BN28" i="1"/>
  <c r="BE28" i="1"/>
  <c r="BG28" i="1"/>
  <c r="AW28" i="1"/>
  <c r="BD28" i="1"/>
  <c r="AT28" i="1"/>
  <c r="AV28" i="1"/>
  <c r="AK28" i="1"/>
  <c r="AS28" i="1"/>
  <c r="AH28" i="1"/>
  <c r="AJ28" i="1"/>
  <c r="AG28" i="1"/>
  <c r="Q28" i="1"/>
  <c r="HD27" i="1"/>
  <c r="GX27" i="1"/>
  <c r="GU27" i="1"/>
  <c r="GI27" i="1"/>
  <c r="GH27" i="1"/>
  <c r="GD27" i="1"/>
  <c r="GC27" i="1"/>
  <c r="FZ27" i="1"/>
  <c r="FY27" i="1"/>
  <c r="FV27" i="1"/>
  <c r="FU27" i="1"/>
  <c r="FR27" i="1"/>
  <c r="FQ27" i="1"/>
  <c r="FN27" i="1"/>
  <c r="FM27" i="1"/>
  <c r="FL27" i="1"/>
  <c r="FK27" i="1"/>
  <c r="FG27" i="1"/>
  <c r="FI27" i="1"/>
  <c r="FD27" i="1"/>
  <c r="FF27" i="1"/>
  <c r="EZ27" i="1"/>
  <c r="FC27" i="1"/>
  <c r="EW27" i="1"/>
  <c r="EY27" i="1"/>
  <c r="ET27" i="1"/>
  <c r="EV27" i="1"/>
  <c r="EQ27" i="1"/>
  <c r="ES27" i="1"/>
  <c r="EM27" i="1"/>
  <c r="EP27" i="1"/>
  <c r="EJ27" i="1"/>
  <c r="EL27" i="1"/>
  <c r="EC27" i="1"/>
  <c r="EI27" i="1"/>
  <c r="DZ27" i="1"/>
  <c r="EB27" i="1"/>
  <c r="DW27" i="1"/>
  <c r="DY27" i="1"/>
  <c r="DT27" i="1"/>
  <c r="DV27" i="1"/>
  <c r="DN27" i="1"/>
  <c r="DS27" i="1"/>
  <c r="DK27" i="1"/>
  <c r="DM27" i="1"/>
  <c r="DD27" i="1"/>
  <c r="DJ27" i="1"/>
  <c r="DA27" i="1"/>
  <c r="DC27" i="1"/>
  <c r="CS27" i="1"/>
  <c r="CZ27" i="1"/>
  <c r="CP27" i="1"/>
  <c r="CR27" i="1"/>
  <c r="CG27" i="1"/>
  <c r="CO27" i="1"/>
  <c r="CD27" i="1"/>
  <c r="CF27" i="1"/>
  <c r="CA27" i="1"/>
  <c r="CC27" i="1"/>
  <c r="BX27" i="1"/>
  <c r="BZ27" i="1"/>
  <c r="BR27" i="1"/>
  <c r="BW27" i="1"/>
  <c r="BO27" i="1"/>
  <c r="BQ27" i="1"/>
  <c r="BH27" i="1"/>
  <c r="BN27" i="1"/>
  <c r="BE27" i="1"/>
  <c r="BG27" i="1"/>
  <c r="AW27" i="1"/>
  <c r="BD27" i="1"/>
  <c r="AT27" i="1"/>
  <c r="AV27" i="1"/>
  <c r="AK27" i="1"/>
  <c r="AS27" i="1"/>
  <c r="AH27" i="1"/>
  <c r="AJ27" i="1"/>
  <c r="AG27" i="1"/>
  <c r="Q27" i="1"/>
  <c r="HD26" i="1"/>
  <c r="GX26" i="1"/>
  <c r="GU26" i="1"/>
  <c r="GI26" i="1"/>
  <c r="GH26" i="1"/>
  <c r="GD26" i="1"/>
  <c r="GC26" i="1"/>
  <c r="FZ26" i="1"/>
  <c r="FY26" i="1"/>
  <c r="FV26" i="1"/>
  <c r="FU26" i="1"/>
  <c r="FR26" i="1"/>
  <c r="FQ26" i="1"/>
  <c r="FN26" i="1"/>
  <c r="FM26" i="1"/>
  <c r="FL26" i="1"/>
  <c r="FK26" i="1"/>
  <c r="FG26" i="1"/>
  <c r="FI26" i="1"/>
  <c r="FD26" i="1"/>
  <c r="FF26" i="1"/>
  <c r="EZ26" i="1"/>
  <c r="FC26" i="1"/>
  <c r="EW26" i="1"/>
  <c r="EY26" i="1"/>
  <c r="ET26" i="1"/>
  <c r="EV26" i="1"/>
  <c r="EQ26" i="1"/>
  <c r="ES26" i="1"/>
  <c r="EM26" i="1"/>
  <c r="EP26" i="1"/>
  <c r="EJ26" i="1"/>
  <c r="EL26" i="1"/>
  <c r="EC26" i="1"/>
  <c r="EI26" i="1"/>
  <c r="DZ26" i="1"/>
  <c r="EB26" i="1"/>
  <c r="DW26" i="1"/>
  <c r="DY26" i="1"/>
  <c r="DT26" i="1"/>
  <c r="DV26" i="1"/>
  <c r="DN26" i="1"/>
  <c r="DS26" i="1"/>
  <c r="DK26" i="1"/>
  <c r="DM26" i="1"/>
  <c r="DD26" i="1"/>
  <c r="DJ26" i="1"/>
  <c r="DA26" i="1"/>
  <c r="DC26" i="1"/>
  <c r="CS26" i="1"/>
  <c r="CZ26" i="1"/>
  <c r="CP26" i="1"/>
  <c r="CR26" i="1"/>
  <c r="CG26" i="1"/>
  <c r="CO26" i="1"/>
  <c r="CD26" i="1"/>
  <c r="CF26" i="1"/>
  <c r="CA26" i="1"/>
  <c r="CC26" i="1"/>
  <c r="BX26" i="1"/>
  <c r="BZ26" i="1"/>
  <c r="BR26" i="1"/>
  <c r="BW26" i="1"/>
  <c r="BO26" i="1"/>
  <c r="BQ26" i="1"/>
  <c r="BH26" i="1"/>
  <c r="BN26" i="1"/>
  <c r="BE26" i="1"/>
  <c r="BG26" i="1"/>
  <c r="AW26" i="1"/>
  <c r="BD26" i="1"/>
  <c r="AT26" i="1"/>
  <c r="AV26" i="1"/>
  <c r="AK26" i="1"/>
  <c r="AS26" i="1"/>
  <c r="AH26" i="1"/>
  <c r="AJ26" i="1"/>
  <c r="AG26" i="1"/>
  <c r="Q26" i="1"/>
  <c r="HD25" i="1"/>
  <c r="GX25" i="1"/>
  <c r="GU25" i="1"/>
  <c r="GI25" i="1"/>
  <c r="GH25" i="1"/>
  <c r="GD25" i="1"/>
  <c r="GC25" i="1"/>
  <c r="FZ25" i="1"/>
  <c r="FY25" i="1"/>
  <c r="FV25" i="1"/>
  <c r="FU25" i="1"/>
  <c r="FR25" i="1"/>
  <c r="FQ25" i="1"/>
  <c r="FN25" i="1"/>
  <c r="FM25" i="1"/>
  <c r="FL25" i="1"/>
  <c r="FK25" i="1"/>
  <c r="FG25" i="1"/>
  <c r="FI25" i="1"/>
  <c r="FD25" i="1"/>
  <c r="FF25" i="1"/>
  <c r="EZ25" i="1"/>
  <c r="FC25" i="1"/>
  <c r="EW25" i="1"/>
  <c r="EY25" i="1"/>
  <c r="ET25" i="1"/>
  <c r="EV25" i="1"/>
  <c r="EQ25" i="1"/>
  <c r="ES25" i="1"/>
  <c r="EM25" i="1"/>
  <c r="EP25" i="1"/>
  <c r="EJ25" i="1"/>
  <c r="EL25" i="1"/>
  <c r="EC25" i="1"/>
  <c r="EI25" i="1"/>
  <c r="DZ25" i="1"/>
  <c r="EB25" i="1"/>
  <c r="DW25" i="1"/>
  <c r="DY25" i="1"/>
  <c r="DT25" i="1"/>
  <c r="DV25" i="1"/>
  <c r="DN25" i="1"/>
  <c r="DS25" i="1"/>
  <c r="DK25" i="1"/>
  <c r="DM25" i="1"/>
  <c r="DD25" i="1"/>
  <c r="DJ25" i="1"/>
  <c r="DA25" i="1"/>
  <c r="DC25" i="1"/>
  <c r="CS25" i="1"/>
  <c r="CZ25" i="1"/>
  <c r="CP25" i="1"/>
  <c r="CR25" i="1"/>
  <c r="CG25" i="1"/>
  <c r="CO25" i="1"/>
  <c r="CD25" i="1"/>
  <c r="CF25" i="1"/>
  <c r="CA25" i="1"/>
  <c r="CC25" i="1"/>
  <c r="BX25" i="1"/>
  <c r="BZ25" i="1"/>
  <c r="BR25" i="1"/>
  <c r="BW25" i="1"/>
  <c r="BO25" i="1"/>
  <c r="BQ25" i="1"/>
  <c r="BH25" i="1"/>
  <c r="BN25" i="1"/>
  <c r="BE25" i="1"/>
  <c r="BG25" i="1"/>
  <c r="AW25" i="1"/>
  <c r="BD25" i="1"/>
  <c r="AT25" i="1"/>
  <c r="AV25" i="1"/>
  <c r="AK25" i="1"/>
  <c r="AS25" i="1"/>
  <c r="AH25" i="1"/>
  <c r="AJ25" i="1"/>
  <c r="AG25" i="1"/>
  <c r="Q25" i="1"/>
  <c r="HD24" i="1"/>
  <c r="GX24" i="1"/>
  <c r="GU24" i="1"/>
  <c r="GI24" i="1"/>
  <c r="GH24" i="1"/>
  <c r="GD24" i="1"/>
  <c r="GC24" i="1"/>
  <c r="FZ24" i="1"/>
  <c r="FY24" i="1"/>
  <c r="FV24" i="1"/>
  <c r="FU24" i="1"/>
  <c r="FR24" i="1"/>
  <c r="FQ24" i="1"/>
  <c r="FN24" i="1"/>
  <c r="FM24" i="1"/>
  <c r="FL24" i="1"/>
  <c r="FK24" i="1"/>
  <c r="FG24" i="1"/>
  <c r="FI24" i="1"/>
  <c r="FD24" i="1"/>
  <c r="FF24" i="1"/>
  <c r="EZ24" i="1"/>
  <c r="FC24" i="1"/>
  <c r="EW24" i="1"/>
  <c r="EY24" i="1"/>
  <c r="ET24" i="1"/>
  <c r="EV24" i="1"/>
  <c r="EQ24" i="1"/>
  <c r="ES24" i="1"/>
  <c r="EM24" i="1"/>
  <c r="EP24" i="1"/>
  <c r="EJ24" i="1"/>
  <c r="EL24" i="1"/>
  <c r="EC24" i="1"/>
  <c r="EI24" i="1"/>
  <c r="DZ24" i="1"/>
  <c r="EB24" i="1"/>
  <c r="DW24" i="1"/>
  <c r="DY24" i="1"/>
  <c r="DT24" i="1"/>
  <c r="DV24" i="1"/>
  <c r="DN24" i="1"/>
  <c r="DS24" i="1"/>
  <c r="DK24" i="1"/>
  <c r="DM24" i="1"/>
  <c r="DD24" i="1"/>
  <c r="DJ24" i="1"/>
  <c r="DA24" i="1"/>
  <c r="DC24" i="1"/>
  <c r="CS24" i="1"/>
  <c r="CZ24" i="1"/>
  <c r="CP24" i="1"/>
  <c r="CR24" i="1"/>
  <c r="CG24" i="1"/>
  <c r="CO24" i="1"/>
  <c r="CD24" i="1"/>
  <c r="CF24" i="1"/>
  <c r="CA24" i="1"/>
  <c r="CC24" i="1"/>
  <c r="BX24" i="1"/>
  <c r="BZ24" i="1"/>
  <c r="BR24" i="1"/>
  <c r="BW24" i="1"/>
  <c r="BO24" i="1"/>
  <c r="BQ24" i="1"/>
  <c r="BH24" i="1"/>
  <c r="BN24" i="1"/>
  <c r="BE24" i="1"/>
  <c r="BG24" i="1"/>
  <c r="AW24" i="1"/>
  <c r="BD24" i="1"/>
  <c r="AT24" i="1"/>
  <c r="AV24" i="1"/>
  <c r="AK24" i="1"/>
  <c r="AS24" i="1"/>
  <c r="AH24" i="1"/>
  <c r="AJ24" i="1"/>
  <c r="AG24" i="1"/>
  <c r="Q24" i="1"/>
  <c r="HD23" i="1"/>
  <c r="GX23" i="1"/>
  <c r="GU23" i="1"/>
  <c r="GI23" i="1"/>
  <c r="GH23" i="1"/>
  <c r="GD23" i="1"/>
  <c r="GC23" i="1"/>
  <c r="FZ23" i="1"/>
  <c r="FY23" i="1"/>
  <c r="FV23" i="1"/>
  <c r="FU23" i="1"/>
  <c r="FR23" i="1"/>
  <c r="FQ23" i="1"/>
  <c r="FN23" i="1"/>
  <c r="FM23" i="1"/>
  <c r="FL23" i="1"/>
  <c r="FK23" i="1"/>
  <c r="FG23" i="1"/>
  <c r="FI23" i="1"/>
  <c r="FD23" i="1"/>
  <c r="FF23" i="1"/>
  <c r="EZ23" i="1"/>
  <c r="FC23" i="1"/>
  <c r="EW23" i="1"/>
  <c r="EY23" i="1"/>
  <c r="ET23" i="1"/>
  <c r="EV23" i="1"/>
  <c r="EQ23" i="1"/>
  <c r="ES23" i="1"/>
  <c r="EM23" i="1"/>
  <c r="EP23" i="1"/>
  <c r="EJ23" i="1"/>
  <c r="EL23" i="1"/>
  <c r="EC23" i="1"/>
  <c r="EI23" i="1"/>
  <c r="DZ23" i="1"/>
  <c r="EB23" i="1"/>
  <c r="DW23" i="1"/>
  <c r="DY23" i="1"/>
  <c r="DT23" i="1"/>
  <c r="DV23" i="1"/>
  <c r="DN23" i="1"/>
  <c r="DS23" i="1"/>
  <c r="DK23" i="1"/>
  <c r="DM23" i="1"/>
  <c r="DD23" i="1"/>
  <c r="DJ23" i="1"/>
  <c r="DA23" i="1"/>
  <c r="DC23" i="1"/>
  <c r="CS23" i="1"/>
  <c r="CZ23" i="1"/>
  <c r="CP23" i="1"/>
  <c r="CR23" i="1"/>
  <c r="CG23" i="1"/>
  <c r="CO23" i="1"/>
  <c r="CD23" i="1"/>
  <c r="CF23" i="1"/>
  <c r="CA23" i="1"/>
  <c r="CC23" i="1"/>
  <c r="BX23" i="1"/>
  <c r="BZ23" i="1"/>
  <c r="BR23" i="1"/>
  <c r="BW23" i="1"/>
  <c r="BO23" i="1"/>
  <c r="BQ23" i="1"/>
  <c r="BH23" i="1"/>
  <c r="BN23" i="1"/>
  <c r="BE23" i="1"/>
  <c r="BG23" i="1"/>
  <c r="AW23" i="1"/>
  <c r="BD23" i="1"/>
  <c r="AT23" i="1"/>
  <c r="AV23" i="1"/>
  <c r="AK23" i="1"/>
  <c r="AS23" i="1"/>
  <c r="AH23" i="1"/>
  <c r="AJ23" i="1"/>
  <c r="AG23" i="1"/>
  <c r="Q23" i="1"/>
  <c r="HD22" i="1"/>
  <c r="GX22" i="1"/>
  <c r="GU22" i="1"/>
  <c r="GI22" i="1"/>
  <c r="GH22" i="1"/>
  <c r="GD22" i="1"/>
  <c r="GC22" i="1"/>
  <c r="FZ22" i="1"/>
  <c r="FY22" i="1"/>
  <c r="FV22" i="1"/>
  <c r="FU22" i="1"/>
  <c r="FR22" i="1"/>
  <c r="FQ22" i="1"/>
  <c r="FN22" i="1"/>
  <c r="FM22" i="1"/>
  <c r="FL22" i="1"/>
  <c r="FK22" i="1"/>
  <c r="FG22" i="1"/>
  <c r="FI22" i="1"/>
  <c r="FD22" i="1"/>
  <c r="FF22" i="1"/>
  <c r="EZ22" i="1"/>
  <c r="FC22" i="1"/>
  <c r="EW22" i="1"/>
  <c r="EY22" i="1"/>
  <c r="ET22" i="1"/>
  <c r="EV22" i="1"/>
  <c r="EQ22" i="1"/>
  <c r="ES22" i="1"/>
  <c r="EM22" i="1"/>
  <c r="EP22" i="1"/>
  <c r="EJ22" i="1"/>
  <c r="EL22" i="1"/>
  <c r="EC22" i="1"/>
  <c r="EI22" i="1"/>
  <c r="DZ22" i="1"/>
  <c r="EB22" i="1"/>
  <c r="DW22" i="1"/>
  <c r="DY22" i="1"/>
  <c r="DT22" i="1"/>
  <c r="DV22" i="1"/>
  <c r="DN22" i="1"/>
  <c r="DS22" i="1"/>
  <c r="DK22" i="1"/>
  <c r="DM22" i="1"/>
  <c r="DD22" i="1"/>
  <c r="DJ22" i="1"/>
  <c r="DA22" i="1"/>
  <c r="DC22" i="1"/>
  <c r="CS22" i="1"/>
  <c r="CZ22" i="1"/>
  <c r="CP22" i="1"/>
  <c r="CR22" i="1"/>
  <c r="CG22" i="1"/>
  <c r="CO22" i="1"/>
  <c r="CD22" i="1"/>
  <c r="CF22" i="1"/>
  <c r="CA22" i="1"/>
  <c r="CC22" i="1"/>
  <c r="BX22" i="1"/>
  <c r="BZ22" i="1"/>
  <c r="BR22" i="1"/>
  <c r="BW22" i="1"/>
  <c r="BO22" i="1"/>
  <c r="BQ22" i="1"/>
  <c r="BH22" i="1"/>
  <c r="BN22" i="1"/>
  <c r="BE22" i="1"/>
  <c r="BG22" i="1"/>
  <c r="AW22" i="1"/>
  <c r="BD22" i="1"/>
  <c r="AT22" i="1"/>
  <c r="AV22" i="1"/>
  <c r="AK22" i="1"/>
  <c r="AS22" i="1"/>
  <c r="AH22" i="1"/>
  <c r="AJ22" i="1"/>
  <c r="AG22" i="1"/>
  <c r="Q22" i="1"/>
  <c r="HD21" i="1"/>
  <c r="GX21" i="1"/>
  <c r="GU21" i="1"/>
  <c r="GT21" i="1"/>
  <c r="GI21" i="1"/>
  <c r="GH21" i="1"/>
  <c r="GD21" i="1"/>
  <c r="GC21" i="1"/>
  <c r="FZ21" i="1"/>
  <c r="FY21" i="1"/>
  <c r="FV21" i="1"/>
  <c r="FU21" i="1"/>
  <c r="FT21" i="1"/>
  <c r="FR21" i="1"/>
  <c r="FQ21" i="1"/>
  <c r="FN21" i="1"/>
  <c r="FM21" i="1"/>
  <c r="FL21" i="1"/>
  <c r="FK21" i="1"/>
  <c r="FG21" i="1"/>
  <c r="FI21" i="1"/>
  <c r="FD21" i="1"/>
  <c r="FF21" i="1"/>
  <c r="EZ21" i="1"/>
  <c r="FC21" i="1"/>
  <c r="EW21" i="1"/>
  <c r="EY21" i="1"/>
  <c r="ET21" i="1"/>
  <c r="EV21" i="1"/>
  <c r="EQ21" i="1"/>
  <c r="ES21" i="1"/>
  <c r="EM21" i="1"/>
  <c r="EP21" i="1"/>
  <c r="EJ21" i="1"/>
  <c r="EL21" i="1"/>
  <c r="EC21" i="1"/>
  <c r="EI21" i="1"/>
  <c r="DZ21" i="1"/>
  <c r="EB21" i="1"/>
  <c r="DW21" i="1"/>
  <c r="DY21" i="1"/>
  <c r="DT21" i="1"/>
  <c r="DV21" i="1"/>
  <c r="DN21" i="1"/>
  <c r="DS21" i="1"/>
  <c r="DK21" i="1"/>
  <c r="DM21" i="1"/>
  <c r="DD21" i="1"/>
  <c r="DJ21" i="1"/>
  <c r="DA21" i="1"/>
  <c r="DC21" i="1"/>
  <c r="CS21" i="1"/>
  <c r="CZ21" i="1"/>
  <c r="CP21" i="1"/>
  <c r="CR21" i="1"/>
  <c r="CG21" i="1"/>
  <c r="CO21" i="1"/>
  <c r="CD21" i="1"/>
  <c r="CF21" i="1"/>
  <c r="CA21" i="1"/>
  <c r="CC21" i="1"/>
  <c r="BX21" i="1"/>
  <c r="BZ21" i="1"/>
  <c r="BR21" i="1"/>
  <c r="BW21" i="1"/>
  <c r="BO21" i="1"/>
  <c r="BQ21" i="1"/>
  <c r="BH21" i="1"/>
  <c r="BN21" i="1"/>
  <c r="BE21" i="1"/>
  <c r="BG21" i="1"/>
  <c r="AW21" i="1"/>
  <c r="BD21" i="1"/>
  <c r="AT21" i="1"/>
  <c r="AV21" i="1"/>
  <c r="AK21" i="1"/>
  <c r="AS21" i="1"/>
  <c r="AH21" i="1"/>
  <c r="AJ21" i="1"/>
  <c r="AG21" i="1"/>
  <c r="Q21" i="1"/>
  <c r="HD20" i="1"/>
  <c r="GX20" i="1"/>
  <c r="GU20" i="1"/>
  <c r="GI20" i="1"/>
  <c r="GH20" i="1"/>
  <c r="GD20" i="1"/>
  <c r="GC20" i="1"/>
  <c r="FZ20" i="1"/>
  <c r="FY20" i="1"/>
  <c r="FV20" i="1"/>
  <c r="FU20" i="1"/>
  <c r="FR20" i="1"/>
  <c r="FQ20" i="1"/>
  <c r="FN20" i="1"/>
  <c r="FM20" i="1"/>
  <c r="FL20" i="1"/>
  <c r="FK20" i="1"/>
  <c r="FG20" i="1"/>
  <c r="FI20" i="1"/>
  <c r="FD20" i="1"/>
  <c r="FF20" i="1"/>
  <c r="EZ20" i="1"/>
  <c r="FC20" i="1"/>
  <c r="EW20" i="1"/>
  <c r="EY20" i="1"/>
  <c r="ET20" i="1"/>
  <c r="EV20" i="1"/>
  <c r="EQ20" i="1"/>
  <c r="ES20" i="1"/>
  <c r="EM20" i="1"/>
  <c r="EP20" i="1"/>
  <c r="EJ20" i="1"/>
  <c r="EL20" i="1"/>
  <c r="EC20" i="1"/>
  <c r="EI20" i="1"/>
  <c r="DZ20" i="1"/>
  <c r="EB20" i="1"/>
  <c r="DW20" i="1"/>
  <c r="DY20" i="1"/>
  <c r="DT20" i="1"/>
  <c r="DV20" i="1"/>
  <c r="DN20" i="1"/>
  <c r="DS20" i="1"/>
  <c r="DK20" i="1"/>
  <c r="DM20" i="1"/>
  <c r="DD20" i="1"/>
  <c r="DJ20" i="1"/>
  <c r="DA20" i="1"/>
  <c r="DC20" i="1"/>
  <c r="CS20" i="1"/>
  <c r="CZ20" i="1"/>
  <c r="CP20" i="1"/>
  <c r="CR20" i="1"/>
  <c r="CG20" i="1"/>
  <c r="CO20" i="1"/>
  <c r="CD20" i="1"/>
  <c r="CF20" i="1"/>
  <c r="CA20" i="1"/>
  <c r="CC20" i="1"/>
  <c r="BX20" i="1"/>
  <c r="BZ20" i="1"/>
  <c r="BR20" i="1"/>
  <c r="BW20" i="1"/>
  <c r="BO20" i="1"/>
  <c r="BQ20" i="1"/>
  <c r="BH20" i="1"/>
  <c r="BN20" i="1"/>
  <c r="BE20" i="1"/>
  <c r="BG20" i="1"/>
  <c r="AW20" i="1"/>
  <c r="BD20" i="1"/>
  <c r="AT20" i="1"/>
  <c r="AV20" i="1"/>
  <c r="AK20" i="1"/>
  <c r="AS20" i="1"/>
  <c r="AH20" i="1"/>
  <c r="AJ20" i="1"/>
  <c r="AG20" i="1"/>
  <c r="Q20" i="1"/>
  <c r="HD19" i="1"/>
  <c r="GX19" i="1"/>
  <c r="GU19" i="1"/>
  <c r="GI19" i="1"/>
  <c r="GH19" i="1"/>
  <c r="GD19" i="1"/>
  <c r="GC19" i="1"/>
  <c r="FZ19" i="1"/>
  <c r="FY19" i="1"/>
  <c r="FV19" i="1"/>
  <c r="FU19" i="1"/>
  <c r="FR19" i="1"/>
  <c r="FQ19" i="1"/>
  <c r="FN19" i="1"/>
  <c r="FM19" i="1"/>
  <c r="FL19" i="1"/>
  <c r="FK19" i="1"/>
  <c r="FG19" i="1"/>
  <c r="FI19" i="1"/>
  <c r="FD19" i="1"/>
  <c r="FF19" i="1"/>
  <c r="EZ19" i="1"/>
  <c r="FC19" i="1"/>
  <c r="EW19" i="1"/>
  <c r="EY19" i="1"/>
  <c r="ET19" i="1"/>
  <c r="EV19" i="1"/>
  <c r="EQ19" i="1"/>
  <c r="ES19" i="1"/>
  <c r="EM19" i="1"/>
  <c r="EP19" i="1"/>
  <c r="EJ19" i="1"/>
  <c r="EL19" i="1"/>
  <c r="EC19" i="1"/>
  <c r="EI19" i="1"/>
  <c r="DZ19" i="1"/>
  <c r="EB19" i="1"/>
  <c r="DW19" i="1"/>
  <c r="DY19" i="1"/>
  <c r="DT19" i="1"/>
  <c r="DV19" i="1"/>
  <c r="DN19" i="1"/>
  <c r="DS19" i="1"/>
  <c r="DK19" i="1"/>
  <c r="DM19" i="1"/>
  <c r="DD19" i="1"/>
  <c r="DJ19" i="1"/>
  <c r="DC19" i="1"/>
  <c r="DA19" i="1"/>
  <c r="CS19" i="1"/>
  <c r="CZ19" i="1"/>
  <c r="CP19" i="1"/>
  <c r="CR19" i="1"/>
  <c r="CG19" i="1"/>
  <c r="CO19" i="1"/>
  <c r="CD19" i="1"/>
  <c r="CF19" i="1"/>
  <c r="CA19" i="1"/>
  <c r="CC19" i="1"/>
  <c r="BX19" i="1"/>
  <c r="BZ19" i="1"/>
  <c r="BR19" i="1"/>
  <c r="BW19" i="1"/>
  <c r="BO19" i="1"/>
  <c r="BQ19" i="1"/>
  <c r="BH19" i="1"/>
  <c r="BN19" i="1"/>
  <c r="BE19" i="1"/>
  <c r="BG19" i="1"/>
  <c r="AW19" i="1"/>
  <c r="BD19" i="1"/>
  <c r="AT19" i="1"/>
  <c r="AV19" i="1"/>
  <c r="AK19" i="1"/>
  <c r="AS19" i="1"/>
  <c r="AH19" i="1"/>
  <c r="AJ19" i="1"/>
  <c r="AG19" i="1"/>
  <c r="Q19" i="1"/>
  <c r="HD18" i="1"/>
  <c r="GX18" i="1"/>
  <c r="GU18" i="1"/>
  <c r="GI18" i="1"/>
  <c r="GH18" i="1"/>
  <c r="GD18" i="1"/>
  <c r="GC18" i="1"/>
  <c r="FZ18" i="1"/>
  <c r="FY18" i="1"/>
  <c r="FV18" i="1"/>
  <c r="FU18" i="1"/>
  <c r="FR18" i="1"/>
  <c r="FQ18" i="1"/>
  <c r="FN18" i="1"/>
  <c r="FM18" i="1"/>
  <c r="FL18" i="1"/>
  <c r="FK18" i="1"/>
  <c r="FG18" i="1"/>
  <c r="FI18" i="1"/>
  <c r="FD18" i="1"/>
  <c r="FF18" i="1"/>
  <c r="EZ18" i="1"/>
  <c r="FC18" i="1"/>
  <c r="EW18" i="1"/>
  <c r="EY18" i="1"/>
  <c r="ET18" i="1"/>
  <c r="EV18" i="1"/>
  <c r="EQ18" i="1"/>
  <c r="ES18" i="1"/>
  <c r="EM18" i="1"/>
  <c r="EP18" i="1"/>
  <c r="EJ18" i="1"/>
  <c r="EL18" i="1"/>
  <c r="EC18" i="1"/>
  <c r="EI18" i="1"/>
  <c r="DZ18" i="1"/>
  <c r="EB18" i="1"/>
  <c r="DW18" i="1"/>
  <c r="DY18" i="1"/>
  <c r="DT18" i="1"/>
  <c r="DV18" i="1"/>
  <c r="DN18" i="1"/>
  <c r="DS18" i="1"/>
  <c r="DM18" i="1"/>
  <c r="DK18" i="1"/>
  <c r="DD18" i="1"/>
  <c r="DJ18" i="1"/>
  <c r="DA18" i="1"/>
  <c r="DC18" i="1"/>
  <c r="CS18" i="1"/>
  <c r="CZ18" i="1"/>
  <c r="CP18" i="1"/>
  <c r="CR18" i="1"/>
  <c r="CG18" i="1"/>
  <c r="CO18" i="1"/>
  <c r="CD18" i="1"/>
  <c r="CF18" i="1"/>
  <c r="CA18" i="1"/>
  <c r="CC18" i="1"/>
  <c r="BX18" i="1"/>
  <c r="BZ18" i="1"/>
  <c r="BR18" i="1"/>
  <c r="BW18" i="1"/>
  <c r="BO18" i="1"/>
  <c r="BQ18" i="1"/>
  <c r="BH18" i="1"/>
  <c r="BN18" i="1"/>
  <c r="BE18" i="1"/>
  <c r="BG18" i="1"/>
  <c r="AW18" i="1"/>
  <c r="BD18" i="1"/>
  <c r="AT18" i="1"/>
  <c r="AV18" i="1"/>
  <c r="AK18" i="1"/>
  <c r="AS18" i="1"/>
  <c r="AH18" i="1"/>
  <c r="AJ18" i="1"/>
  <c r="AG18" i="1"/>
  <c r="Q18" i="1"/>
  <c r="HD17" i="1"/>
  <c r="GX17" i="1"/>
  <c r="GU17" i="1"/>
  <c r="GI17" i="1"/>
  <c r="GH17" i="1"/>
  <c r="GD17" i="1"/>
  <c r="GC17" i="1"/>
  <c r="FZ17" i="1"/>
  <c r="FY17" i="1"/>
  <c r="FV17" i="1"/>
  <c r="FU17" i="1"/>
  <c r="FR17" i="1"/>
  <c r="FQ17" i="1"/>
  <c r="FN17" i="1"/>
  <c r="FM17" i="1"/>
  <c r="FL17" i="1"/>
  <c r="FK17" i="1"/>
  <c r="FG17" i="1"/>
  <c r="FI17" i="1"/>
  <c r="FD17" i="1"/>
  <c r="FF17" i="1"/>
  <c r="EZ17" i="1"/>
  <c r="FC17" i="1"/>
  <c r="EW17" i="1"/>
  <c r="EY17" i="1"/>
  <c r="ET17" i="1"/>
  <c r="EV17" i="1"/>
  <c r="EQ17" i="1"/>
  <c r="ES17" i="1"/>
  <c r="EM17" i="1"/>
  <c r="EP17" i="1"/>
  <c r="EJ17" i="1"/>
  <c r="EL17" i="1"/>
  <c r="EC17" i="1"/>
  <c r="EI17" i="1"/>
  <c r="DZ17" i="1"/>
  <c r="EB17" i="1"/>
  <c r="DW17" i="1"/>
  <c r="DY17" i="1"/>
  <c r="DT17" i="1"/>
  <c r="DV17" i="1"/>
  <c r="DN17" i="1"/>
  <c r="DS17" i="1"/>
  <c r="DK17" i="1"/>
  <c r="DM17" i="1"/>
  <c r="DD17" i="1"/>
  <c r="DJ17" i="1"/>
  <c r="DA17" i="1"/>
  <c r="DC17" i="1"/>
  <c r="CS17" i="1"/>
  <c r="CZ17" i="1"/>
  <c r="CP17" i="1"/>
  <c r="CR17" i="1"/>
  <c r="CG17" i="1"/>
  <c r="CO17" i="1"/>
  <c r="CD17" i="1"/>
  <c r="CF17" i="1"/>
  <c r="CA17" i="1"/>
  <c r="CC17" i="1"/>
  <c r="BX17" i="1"/>
  <c r="BZ17" i="1"/>
  <c r="BR17" i="1"/>
  <c r="BW17" i="1"/>
  <c r="BO17" i="1"/>
  <c r="BQ17" i="1"/>
  <c r="BH17" i="1"/>
  <c r="BN17" i="1"/>
  <c r="BE17" i="1"/>
  <c r="BG17" i="1"/>
  <c r="AW17" i="1"/>
  <c r="BD17" i="1"/>
  <c r="AT17" i="1"/>
  <c r="AV17" i="1"/>
  <c r="AK17" i="1"/>
  <c r="AS17" i="1"/>
  <c r="AH17" i="1"/>
  <c r="AJ17" i="1"/>
  <c r="AG17" i="1"/>
  <c r="Q17" i="1"/>
  <c r="HD16" i="1"/>
  <c r="GX16" i="1"/>
  <c r="GU16" i="1"/>
  <c r="GI16" i="1"/>
  <c r="GG16" i="1"/>
  <c r="GH16" i="1"/>
  <c r="GD16" i="1"/>
  <c r="GC16" i="1"/>
  <c r="FZ16" i="1"/>
  <c r="FY16" i="1"/>
  <c r="FV16" i="1"/>
  <c r="FU16" i="1"/>
  <c r="FR16" i="1"/>
  <c r="FQ16" i="1"/>
  <c r="FN16" i="1"/>
  <c r="FM16" i="1"/>
  <c r="FL16" i="1"/>
  <c r="FK16" i="1"/>
  <c r="FG16" i="1"/>
  <c r="FI16" i="1"/>
  <c r="FD16" i="1"/>
  <c r="FF16" i="1"/>
  <c r="EZ16" i="1"/>
  <c r="FC16" i="1"/>
  <c r="EW16" i="1"/>
  <c r="EY16" i="1"/>
  <c r="ET16" i="1"/>
  <c r="EV16" i="1"/>
  <c r="EQ16" i="1"/>
  <c r="ES16" i="1"/>
  <c r="EM16" i="1"/>
  <c r="EP16" i="1"/>
  <c r="EJ16" i="1"/>
  <c r="EL16" i="1"/>
  <c r="EC16" i="1"/>
  <c r="EI16" i="1"/>
  <c r="DZ16" i="1"/>
  <c r="EB16" i="1"/>
  <c r="DW16" i="1"/>
  <c r="DY16" i="1"/>
  <c r="DT16" i="1"/>
  <c r="DV16" i="1"/>
  <c r="DN16" i="1"/>
  <c r="DS16" i="1"/>
  <c r="DK16" i="1"/>
  <c r="DM16" i="1"/>
  <c r="DD16" i="1"/>
  <c r="DJ16" i="1"/>
  <c r="DA16" i="1"/>
  <c r="DC16" i="1"/>
  <c r="CS16" i="1"/>
  <c r="CZ16" i="1"/>
  <c r="CP16" i="1"/>
  <c r="CR16" i="1"/>
  <c r="CG16" i="1"/>
  <c r="CO16" i="1"/>
  <c r="CD16" i="1"/>
  <c r="CF16" i="1"/>
  <c r="CA16" i="1"/>
  <c r="CC16" i="1"/>
  <c r="BX16" i="1"/>
  <c r="BZ16" i="1"/>
  <c r="BR16" i="1"/>
  <c r="BW16" i="1"/>
  <c r="BO16" i="1"/>
  <c r="BQ16" i="1"/>
  <c r="BH16" i="1"/>
  <c r="BN16" i="1"/>
  <c r="BE16" i="1"/>
  <c r="BG16" i="1"/>
  <c r="AW16" i="1"/>
  <c r="BD16" i="1"/>
  <c r="AT16" i="1"/>
  <c r="AV16" i="1"/>
  <c r="AK16" i="1"/>
  <c r="AS16" i="1"/>
  <c r="AH16" i="1"/>
  <c r="AJ16" i="1"/>
  <c r="AG16" i="1"/>
  <c r="Q16" i="1"/>
  <c r="HD15" i="1"/>
  <c r="GX15" i="1"/>
  <c r="GU15" i="1"/>
  <c r="GI15" i="1"/>
  <c r="GH15" i="1"/>
  <c r="GD15" i="1"/>
  <c r="GC15" i="1"/>
  <c r="FZ15" i="1"/>
  <c r="FY15" i="1"/>
  <c r="FV15" i="1"/>
  <c r="FU15" i="1"/>
  <c r="FR15" i="1"/>
  <c r="FQ15" i="1"/>
  <c r="FN15" i="1"/>
  <c r="FM15" i="1"/>
  <c r="FL15" i="1"/>
  <c r="FK15" i="1"/>
  <c r="FG15" i="1"/>
  <c r="FI15" i="1"/>
  <c r="FD15" i="1"/>
  <c r="FF15" i="1"/>
  <c r="EZ15" i="1"/>
  <c r="FC15" i="1"/>
  <c r="EW15" i="1"/>
  <c r="EY15" i="1"/>
  <c r="ET15" i="1"/>
  <c r="EV15" i="1"/>
  <c r="EQ15" i="1"/>
  <c r="ES15" i="1"/>
  <c r="EM15" i="1"/>
  <c r="EP15" i="1"/>
  <c r="EJ15" i="1"/>
  <c r="EL15" i="1"/>
  <c r="EC15" i="1"/>
  <c r="EI15" i="1"/>
  <c r="DZ15" i="1"/>
  <c r="EB15" i="1"/>
  <c r="DW15" i="1"/>
  <c r="DY15" i="1"/>
  <c r="DT15" i="1"/>
  <c r="DV15" i="1"/>
  <c r="DN15" i="1"/>
  <c r="DS15" i="1"/>
  <c r="DK15" i="1"/>
  <c r="DM15" i="1"/>
  <c r="DD15" i="1"/>
  <c r="DJ15" i="1"/>
  <c r="DA15" i="1"/>
  <c r="DC15" i="1"/>
  <c r="CS15" i="1"/>
  <c r="CZ15" i="1"/>
  <c r="CP15" i="1"/>
  <c r="CR15" i="1"/>
  <c r="CG15" i="1"/>
  <c r="CO15" i="1"/>
  <c r="CD15" i="1"/>
  <c r="CF15" i="1"/>
  <c r="CA15" i="1"/>
  <c r="CC15" i="1"/>
  <c r="BX15" i="1"/>
  <c r="BZ15" i="1"/>
  <c r="BR15" i="1"/>
  <c r="BW15" i="1"/>
  <c r="BO15" i="1"/>
  <c r="BQ15" i="1"/>
  <c r="BH15" i="1"/>
  <c r="BN15" i="1"/>
  <c r="BE15" i="1"/>
  <c r="BG15" i="1"/>
  <c r="AW15" i="1"/>
  <c r="BD15" i="1"/>
  <c r="AT15" i="1"/>
  <c r="AV15" i="1"/>
  <c r="AK15" i="1"/>
  <c r="AS15" i="1"/>
  <c r="AH15" i="1"/>
  <c r="AJ15" i="1"/>
  <c r="AG15" i="1"/>
  <c r="Q15" i="1"/>
  <c r="HD14" i="1"/>
  <c r="GX14" i="1"/>
  <c r="GU14" i="1"/>
  <c r="GI14" i="1"/>
  <c r="GH14" i="1"/>
  <c r="GD14" i="1"/>
  <c r="GC14" i="1"/>
  <c r="FZ14" i="1"/>
  <c r="FY14" i="1"/>
  <c r="FV14" i="1"/>
  <c r="FU14" i="1"/>
  <c r="FR14" i="1"/>
  <c r="FQ14" i="1"/>
  <c r="FN14" i="1"/>
  <c r="FM14" i="1"/>
  <c r="FL14" i="1"/>
  <c r="FK14" i="1"/>
  <c r="FG14" i="1"/>
  <c r="FI14" i="1"/>
  <c r="FD14" i="1"/>
  <c r="FF14" i="1"/>
  <c r="EZ14" i="1"/>
  <c r="FC14" i="1"/>
  <c r="EW14" i="1"/>
  <c r="EY14" i="1"/>
  <c r="ET14" i="1"/>
  <c r="EV14" i="1"/>
  <c r="EQ14" i="1"/>
  <c r="ES14" i="1"/>
  <c r="EM14" i="1"/>
  <c r="EP14" i="1"/>
  <c r="EJ14" i="1"/>
  <c r="EL14" i="1"/>
  <c r="EC14" i="1"/>
  <c r="EI14" i="1"/>
  <c r="DZ14" i="1"/>
  <c r="EB14" i="1"/>
  <c r="DW14" i="1"/>
  <c r="DY14" i="1"/>
  <c r="DT14" i="1"/>
  <c r="DV14" i="1"/>
  <c r="DN14" i="1"/>
  <c r="DS14" i="1"/>
  <c r="DK14" i="1"/>
  <c r="DM14" i="1"/>
  <c r="DD14" i="1"/>
  <c r="DJ14" i="1"/>
  <c r="DA14" i="1"/>
  <c r="DC14" i="1"/>
  <c r="CS14" i="1"/>
  <c r="CZ14" i="1"/>
  <c r="CP14" i="1"/>
  <c r="CR14" i="1"/>
  <c r="CG14" i="1"/>
  <c r="CO14" i="1"/>
  <c r="CD14" i="1"/>
  <c r="CF14" i="1"/>
  <c r="CA14" i="1"/>
  <c r="CC14" i="1"/>
  <c r="BX14" i="1"/>
  <c r="BZ14" i="1"/>
  <c r="BR14" i="1"/>
  <c r="BW14" i="1"/>
  <c r="BO14" i="1"/>
  <c r="BQ14" i="1"/>
  <c r="BH14" i="1"/>
  <c r="BN14" i="1"/>
  <c r="BE14" i="1"/>
  <c r="BG14" i="1"/>
  <c r="AW14" i="1"/>
  <c r="BD14" i="1"/>
  <c r="AT14" i="1"/>
  <c r="AV14" i="1"/>
  <c r="AK14" i="1"/>
  <c r="AS14" i="1"/>
  <c r="AH14" i="1"/>
  <c r="AJ14" i="1"/>
  <c r="AG14" i="1"/>
  <c r="Q14" i="1"/>
  <c r="HD13" i="1"/>
  <c r="GX13" i="1"/>
  <c r="GU13" i="1"/>
  <c r="GI13" i="1"/>
  <c r="GH13" i="1"/>
  <c r="GD13" i="1"/>
  <c r="GC13" i="1"/>
  <c r="FZ13" i="1"/>
  <c r="FY13" i="1"/>
  <c r="FV13" i="1"/>
  <c r="FU13" i="1"/>
  <c r="FR13" i="1"/>
  <c r="FQ13" i="1"/>
  <c r="FN13" i="1"/>
  <c r="FM13" i="1"/>
  <c r="FL13" i="1"/>
  <c r="FK13" i="1"/>
  <c r="FG13" i="1"/>
  <c r="FI13" i="1"/>
  <c r="FD13" i="1"/>
  <c r="FF13" i="1"/>
  <c r="EZ13" i="1"/>
  <c r="FC13" i="1"/>
  <c r="EW13" i="1"/>
  <c r="EY13" i="1"/>
  <c r="ET13" i="1"/>
  <c r="EV13" i="1"/>
  <c r="EQ13" i="1"/>
  <c r="ES13" i="1"/>
  <c r="EM13" i="1"/>
  <c r="EP13" i="1"/>
  <c r="EJ13" i="1"/>
  <c r="EL13" i="1"/>
  <c r="EC13" i="1"/>
  <c r="EI13" i="1"/>
  <c r="DZ13" i="1"/>
  <c r="EB13" i="1"/>
  <c r="DW13" i="1"/>
  <c r="DY13" i="1"/>
  <c r="DT13" i="1"/>
  <c r="DV13" i="1"/>
  <c r="DN13" i="1"/>
  <c r="DS13" i="1"/>
  <c r="DK13" i="1"/>
  <c r="DM13" i="1"/>
  <c r="DD13" i="1"/>
  <c r="DJ13" i="1"/>
  <c r="DA13" i="1"/>
  <c r="DC13" i="1"/>
  <c r="CS13" i="1"/>
  <c r="CZ13" i="1"/>
  <c r="CP13" i="1"/>
  <c r="CR13" i="1"/>
  <c r="CG13" i="1"/>
  <c r="CO13" i="1"/>
  <c r="CD13" i="1"/>
  <c r="CF13" i="1"/>
  <c r="CA13" i="1"/>
  <c r="CC13" i="1"/>
  <c r="BX13" i="1"/>
  <c r="BZ13" i="1"/>
  <c r="BR13" i="1"/>
  <c r="BW13" i="1"/>
  <c r="BO13" i="1"/>
  <c r="BQ13" i="1"/>
  <c r="BH13" i="1"/>
  <c r="BN13" i="1"/>
  <c r="BE13" i="1"/>
  <c r="BG13" i="1"/>
  <c r="AW13" i="1"/>
  <c r="BD13" i="1"/>
  <c r="AT13" i="1"/>
  <c r="AV13" i="1"/>
  <c r="AK13" i="1"/>
  <c r="AS13" i="1"/>
  <c r="AH13" i="1"/>
  <c r="AJ13" i="1"/>
  <c r="AG13" i="1"/>
  <c r="Q13" i="1"/>
  <c r="HD12" i="1"/>
  <c r="GX12" i="1"/>
  <c r="GU12" i="1"/>
  <c r="GI12" i="1"/>
  <c r="GH12" i="1"/>
  <c r="GD12" i="1"/>
  <c r="GC12" i="1"/>
  <c r="GB12" i="1"/>
  <c r="FZ12" i="1"/>
  <c r="FY12" i="1"/>
  <c r="FV12" i="1"/>
  <c r="FU12" i="1"/>
  <c r="FR12" i="1"/>
  <c r="FQ12" i="1"/>
  <c r="FN12" i="1"/>
  <c r="FM12" i="1"/>
  <c r="FL12" i="1"/>
  <c r="FK12" i="1"/>
  <c r="FG12" i="1"/>
  <c r="FI12" i="1"/>
  <c r="FD12" i="1"/>
  <c r="FF12" i="1"/>
  <c r="EZ12" i="1"/>
  <c r="FC12" i="1"/>
  <c r="EW12" i="1"/>
  <c r="EY12" i="1"/>
  <c r="ET12" i="1"/>
  <c r="EV12" i="1"/>
  <c r="EQ12" i="1"/>
  <c r="ES12" i="1"/>
  <c r="EM12" i="1"/>
  <c r="EP12" i="1"/>
  <c r="EJ12" i="1"/>
  <c r="EL12" i="1"/>
  <c r="EC12" i="1"/>
  <c r="EI12" i="1"/>
  <c r="DZ12" i="1"/>
  <c r="EB12" i="1"/>
  <c r="DW12" i="1"/>
  <c r="DY12" i="1"/>
  <c r="DT12" i="1"/>
  <c r="DV12" i="1"/>
  <c r="DN12" i="1"/>
  <c r="DS12" i="1"/>
  <c r="DK12" i="1"/>
  <c r="DM12" i="1"/>
  <c r="DD12" i="1"/>
  <c r="DJ12" i="1"/>
  <c r="DA12" i="1"/>
  <c r="DC12" i="1"/>
  <c r="CS12" i="1"/>
  <c r="CZ12" i="1"/>
  <c r="CP12" i="1"/>
  <c r="CR12" i="1"/>
  <c r="CG12" i="1"/>
  <c r="CO12" i="1"/>
  <c r="CD12" i="1"/>
  <c r="CF12" i="1"/>
  <c r="CA12" i="1"/>
  <c r="CC12" i="1"/>
  <c r="BX12" i="1"/>
  <c r="BZ12" i="1"/>
  <c r="BR12" i="1"/>
  <c r="BW12" i="1"/>
  <c r="BO12" i="1"/>
  <c r="BQ12" i="1"/>
  <c r="BH12" i="1"/>
  <c r="BN12" i="1"/>
  <c r="BE12" i="1"/>
  <c r="BG12" i="1"/>
  <c r="AW12" i="1"/>
  <c r="BD12" i="1"/>
  <c r="AT12" i="1"/>
  <c r="AV12" i="1"/>
  <c r="AK12" i="1"/>
  <c r="AS12" i="1"/>
  <c r="AH12" i="1"/>
  <c r="AJ12" i="1"/>
  <c r="AG12" i="1"/>
  <c r="Q12" i="1"/>
  <c r="HD11" i="1"/>
  <c r="GX11" i="1"/>
  <c r="GU11" i="1"/>
  <c r="GI11" i="1"/>
  <c r="GH11" i="1"/>
  <c r="GD11" i="1"/>
  <c r="GC11" i="1"/>
  <c r="FZ11" i="1"/>
  <c r="FY11" i="1"/>
  <c r="FV11" i="1"/>
  <c r="FU11" i="1"/>
  <c r="FR11" i="1"/>
  <c r="FQ11" i="1"/>
  <c r="FN11" i="1"/>
  <c r="FM11" i="1"/>
  <c r="FL11" i="1"/>
  <c r="FK11" i="1"/>
  <c r="FG11" i="1"/>
  <c r="FI11" i="1"/>
  <c r="FD11" i="1"/>
  <c r="FF11" i="1"/>
  <c r="EZ11" i="1"/>
  <c r="FC11" i="1"/>
  <c r="EW11" i="1"/>
  <c r="EY11" i="1"/>
  <c r="ET11" i="1"/>
  <c r="EV11" i="1"/>
  <c r="EQ11" i="1"/>
  <c r="ES11" i="1"/>
  <c r="EM11" i="1"/>
  <c r="EP11" i="1"/>
  <c r="EJ11" i="1"/>
  <c r="EL11" i="1"/>
  <c r="EC11" i="1"/>
  <c r="EI11" i="1"/>
  <c r="DZ11" i="1"/>
  <c r="EB11" i="1"/>
  <c r="DW11" i="1"/>
  <c r="DY11" i="1"/>
  <c r="DT11" i="1"/>
  <c r="DV11" i="1"/>
  <c r="DN11" i="1"/>
  <c r="DS11" i="1"/>
  <c r="DK11" i="1"/>
  <c r="DM11" i="1"/>
  <c r="DD11" i="1"/>
  <c r="DJ11" i="1"/>
  <c r="DA11" i="1"/>
  <c r="DC11" i="1"/>
  <c r="CS11" i="1"/>
  <c r="CZ11" i="1"/>
  <c r="CP11" i="1"/>
  <c r="CR11" i="1"/>
  <c r="CG11" i="1"/>
  <c r="CO11" i="1"/>
  <c r="CD11" i="1"/>
  <c r="CF11" i="1"/>
  <c r="CA11" i="1"/>
  <c r="CC11" i="1"/>
  <c r="BX11" i="1"/>
  <c r="BZ11" i="1"/>
  <c r="BR11" i="1"/>
  <c r="BW11" i="1"/>
  <c r="BO11" i="1"/>
  <c r="BQ11" i="1"/>
  <c r="BH11" i="1"/>
  <c r="BN11" i="1"/>
  <c r="BE11" i="1"/>
  <c r="BG11" i="1"/>
  <c r="AW11" i="1"/>
  <c r="BD11" i="1"/>
  <c r="AT11" i="1"/>
  <c r="AV11" i="1"/>
  <c r="AS11" i="1"/>
  <c r="AK11" i="1"/>
  <c r="AH11" i="1"/>
  <c r="AJ11" i="1"/>
  <c r="AG11" i="1"/>
  <c r="Q11" i="1"/>
  <c r="HD10" i="1"/>
  <c r="GX10" i="1"/>
  <c r="GU10" i="1"/>
  <c r="GI10" i="1"/>
  <c r="GH10" i="1"/>
  <c r="GD10" i="1"/>
  <c r="GC10" i="1"/>
  <c r="FZ10" i="1"/>
  <c r="FY10" i="1"/>
  <c r="FV10" i="1"/>
  <c r="FU10" i="1"/>
  <c r="FR10" i="1"/>
  <c r="FQ10" i="1"/>
  <c r="FN10" i="1"/>
  <c r="FM10" i="1"/>
  <c r="FL10" i="1"/>
  <c r="FK10" i="1"/>
  <c r="FG10" i="1"/>
  <c r="FI10" i="1"/>
  <c r="FD10" i="1"/>
  <c r="FF10" i="1"/>
  <c r="EZ10" i="1"/>
  <c r="FC10" i="1"/>
  <c r="GQ10" i="1"/>
  <c r="EW10" i="1"/>
  <c r="EY10" i="1"/>
  <c r="ET10" i="1"/>
  <c r="EV10" i="1"/>
  <c r="EQ10" i="1"/>
  <c r="ES10" i="1"/>
  <c r="EM10" i="1"/>
  <c r="EP10" i="1"/>
  <c r="EJ10" i="1"/>
  <c r="EL10" i="1"/>
  <c r="EC10" i="1"/>
  <c r="EI10" i="1"/>
  <c r="DZ10" i="1"/>
  <c r="EB10" i="1"/>
  <c r="DW10" i="1"/>
  <c r="DY10" i="1"/>
  <c r="DT10" i="1"/>
  <c r="DV10" i="1"/>
  <c r="DN10" i="1"/>
  <c r="DS10" i="1"/>
  <c r="DK10" i="1"/>
  <c r="DM10" i="1"/>
  <c r="DD10" i="1"/>
  <c r="DJ10" i="1"/>
  <c r="DA10" i="1"/>
  <c r="DC10" i="1"/>
  <c r="CS10" i="1"/>
  <c r="CZ10" i="1"/>
  <c r="CP10" i="1"/>
  <c r="CR10" i="1"/>
  <c r="CG10" i="1"/>
  <c r="CO10" i="1"/>
  <c r="CD10" i="1"/>
  <c r="CF10" i="1"/>
  <c r="CA10" i="1"/>
  <c r="CC10" i="1"/>
  <c r="BX10" i="1"/>
  <c r="BZ10" i="1"/>
  <c r="BR10" i="1"/>
  <c r="BW10" i="1"/>
  <c r="BO10" i="1"/>
  <c r="BQ10" i="1"/>
  <c r="BH10" i="1"/>
  <c r="BN10" i="1"/>
  <c r="BE10" i="1"/>
  <c r="BG10" i="1"/>
  <c r="AW10" i="1"/>
  <c r="BD10" i="1"/>
  <c r="AT10" i="1"/>
  <c r="AV10" i="1"/>
  <c r="AK10" i="1"/>
  <c r="AS10" i="1"/>
  <c r="AH10" i="1"/>
  <c r="AJ10" i="1"/>
  <c r="AG10" i="1"/>
  <c r="Q10" i="1"/>
  <c r="HD9" i="1"/>
  <c r="GX9" i="1"/>
  <c r="GU9" i="1"/>
  <c r="GI9" i="1"/>
  <c r="GH9" i="1"/>
  <c r="GD9" i="1"/>
  <c r="GC9" i="1"/>
  <c r="FZ9" i="1"/>
  <c r="FY9" i="1"/>
  <c r="FV9" i="1"/>
  <c r="FU9" i="1"/>
  <c r="FR9" i="1"/>
  <c r="FQ9" i="1"/>
  <c r="FN9" i="1"/>
  <c r="FM9" i="1"/>
  <c r="FL9" i="1"/>
  <c r="FK9" i="1"/>
  <c r="FG9" i="1"/>
  <c r="FI9" i="1"/>
  <c r="FD9" i="1"/>
  <c r="FF9" i="1"/>
  <c r="EZ9" i="1"/>
  <c r="FC9" i="1"/>
  <c r="EW9" i="1"/>
  <c r="EY9" i="1"/>
  <c r="ET9" i="1"/>
  <c r="EV9" i="1"/>
  <c r="EQ9" i="1"/>
  <c r="ES9" i="1"/>
  <c r="EM9" i="1"/>
  <c r="EP9" i="1"/>
  <c r="EJ9" i="1"/>
  <c r="EL9" i="1"/>
  <c r="EC9" i="1"/>
  <c r="EI9" i="1"/>
  <c r="DZ9" i="1"/>
  <c r="EB9" i="1"/>
  <c r="DW9" i="1"/>
  <c r="DY9" i="1"/>
  <c r="DT9" i="1"/>
  <c r="DV9" i="1"/>
  <c r="DN9" i="1"/>
  <c r="DS9" i="1"/>
  <c r="DK9" i="1"/>
  <c r="DM9" i="1"/>
  <c r="DD9" i="1"/>
  <c r="DJ9" i="1"/>
  <c r="DA9" i="1"/>
  <c r="DC9" i="1"/>
  <c r="CS9" i="1"/>
  <c r="CZ9" i="1"/>
  <c r="CP9" i="1"/>
  <c r="CR9" i="1"/>
  <c r="CG9" i="1"/>
  <c r="CO9" i="1"/>
  <c r="CD9" i="1"/>
  <c r="CF9" i="1"/>
  <c r="CA9" i="1"/>
  <c r="CC9" i="1"/>
  <c r="BX9" i="1"/>
  <c r="BZ9" i="1"/>
  <c r="BR9" i="1"/>
  <c r="BW9" i="1"/>
  <c r="BO9" i="1"/>
  <c r="BQ9" i="1"/>
  <c r="BH9" i="1"/>
  <c r="BN9" i="1"/>
  <c r="BE9" i="1"/>
  <c r="BG9" i="1"/>
  <c r="AW9" i="1"/>
  <c r="BD9" i="1"/>
  <c r="AT9" i="1"/>
  <c r="AV9" i="1"/>
  <c r="AK9" i="1"/>
  <c r="AS9" i="1"/>
  <c r="AH9" i="1"/>
  <c r="AJ9" i="1"/>
  <c r="AG9" i="1"/>
  <c r="Q9" i="1"/>
  <c r="HD8" i="1"/>
  <c r="GX8" i="1"/>
  <c r="GU8" i="1"/>
  <c r="GI8" i="1"/>
  <c r="GG8" i="1"/>
  <c r="GH8" i="1"/>
  <c r="GD8" i="1"/>
  <c r="GC8" i="1"/>
  <c r="GB8" i="1"/>
  <c r="FZ8" i="1"/>
  <c r="FY8" i="1"/>
  <c r="FV8" i="1"/>
  <c r="FU8" i="1"/>
  <c r="FR8" i="1"/>
  <c r="FP8" i="1"/>
  <c r="FQ8" i="1"/>
  <c r="FN8" i="1"/>
  <c r="FM8" i="1"/>
  <c r="FL8" i="1"/>
  <c r="FK8" i="1"/>
  <c r="FG8" i="1"/>
  <c r="FI8" i="1"/>
  <c r="FD8" i="1"/>
  <c r="FF8" i="1"/>
  <c r="EZ8" i="1"/>
  <c r="FC8" i="1"/>
  <c r="EW8" i="1"/>
  <c r="EY8" i="1"/>
  <c r="ET8" i="1"/>
  <c r="EV8" i="1"/>
  <c r="EQ8" i="1"/>
  <c r="ES8" i="1"/>
  <c r="EM8" i="1"/>
  <c r="EP8" i="1"/>
  <c r="EJ8" i="1"/>
  <c r="EL8" i="1"/>
  <c r="EC8" i="1"/>
  <c r="EI8" i="1"/>
  <c r="DZ8" i="1"/>
  <c r="EB8" i="1"/>
  <c r="DW8" i="1"/>
  <c r="DY8" i="1"/>
  <c r="DT8" i="1"/>
  <c r="DV8" i="1"/>
  <c r="DN8" i="1"/>
  <c r="DS8" i="1"/>
  <c r="DK8" i="1"/>
  <c r="DM8" i="1"/>
  <c r="DD8" i="1"/>
  <c r="DJ8" i="1"/>
  <c r="DA8" i="1"/>
  <c r="DC8" i="1"/>
  <c r="CS8" i="1"/>
  <c r="CZ8" i="1"/>
  <c r="CP8" i="1"/>
  <c r="CR8" i="1"/>
  <c r="CG8" i="1"/>
  <c r="CO8" i="1"/>
  <c r="CD8" i="1"/>
  <c r="CF8" i="1"/>
  <c r="CA8" i="1"/>
  <c r="CC8" i="1"/>
  <c r="BX8" i="1"/>
  <c r="BZ8" i="1"/>
  <c r="BR8" i="1"/>
  <c r="BW8" i="1"/>
  <c r="BO8" i="1"/>
  <c r="BQ8" i="1"/>
  <c r="BH8" i="1"/>
  <c r="BN8" i="1"/>
  <c r="BE8" i="1"/>
  <c r="BG8" i="1"/>
  <c r="AW8" i="1"/>
  <c r="BD8" i="1"/>
  <c r="AT8" i="1"/>
  <c r="AV8" i="1"/>
  <c r="AK8" i="1"/>
  <c r="AS8" i="1"/>
  <c r="AH8" i="1"/>
  <c r="AJ8" i="1"/>
  <c r="AG8" i="1"/>
  <c r="Q8" i="1"/>
  <c r="HD7" i="1"/>
  <c r="GX7" i="1"/>
  <c r="GU7" i="1"/>
  <c r="GT7" i="1"/>
  <c r="GI7" i="1"/>
  <c r="GH7" i="1"/>
  <c r="GD7" i="1"/>
  <c r="GC7" i="1"/>
  <c r="FZ7" i="1"/>
  <c r="FY7" i="1"/>
  <c r="FV7" i="1"/>
  <c r="FU7" i="1"/>
  <c r="FR7" i="1"/>
  <c r="FQ7" i="1"/>
  <c r="FN7" i="1"/>
  <c r="FM7" i="1"/>
  <c r="FL7" i="1"/>
  <c r="FK7" i="1"/>
  <c r="FG7" i="1"/>
  <c r="FI7" i="1"/>
  <c r="FD7" i="1"/>
  <c r="FF7" i="1"/>
  <c r="EZ7" i="1"/>
  <c r="FC7" i="1"/>
  <c r="EW7" i="1"/>
  <c r="EY7" i="1"/>
  <c r="ET7" i="1"/>
  <c r="EV7" i="1"/>
  <c r="EQ7" i="1"/>
  <c r="ES7" i="1"/>
  <c r="EM7" i="1"/>
  <c r="EP7" i="1"/>
  <c r="EJ7" i="1"/>
  <c r="EL7" i="1"/>
  <c r="EC7" i="1"/>
  <c r="EI7" i="1"/>
  <c r="DZ7" i="1"/>
  <c r="EB7" i="1"/>
  <c r="DW7" i="1"/>
  <c r="DY7" i="1"/>
  <c r="DT7" i="1"/>
  <c r="DV7" i="1"/>
  <c r="DN7" i="1"/>
  <c r="DS7" i="1"/>
  <c r="DK7" i="1"/>
  <c r="DM7" i="1"/>
  <c r="DD7" i="1"/>
  <c r="DJ7" i="1"/>
  <c r="DA7" i="1"/>
  <c r="DC7" i="1"/>
  <c r="CS7" i="1"/>
  <c r="CZ7" i="1"/>
  <c r="CP7" i="1"/>
  <c r="CR7" i="1"/>
  <c r="CG7" i="1"/>
  <c r="CO7" i="1"/>
  <c r="CD7" i="1"/>
  <c r="CF7" i="1"/>
  <c r="CA7" i="1"/>
  <c r="CC7" i="1"/>
  <c r="BX7" i="1"/>
  <c r="BZ7" i="1"/>
  <c r="BR7" i="1"/>
  <c r="BW7" i="1"/>
  <c r="BO7" i="1"/>
  <c r="BQ7" i="1"/>
  <c r="BH7" i="1"/>
  <c r="BN7" i="1"/>
  <c r="BE7" i="1"/>
  <c r="BG7" i="1"/>
  <c r="AW7" i="1"/>
  <c r="BD7" i="1"/>
  <c r="AT7" i="1"/>
  <c r="AV7" i="1"/>
  <c r="AK7" i="1"/>
  <c r="AS7" i="1"/>
  <c r="AH7" i="1"/>
  <c r="AJ7" i="1"/>
  <c r="AG7" i="1"/>
  <c r="Q7" i="1"/>
  <c r="HD6" i="1"/>
  <c r="GX6" i="1"/>
  <c r="GU6" i="1"/>
  <c r="GI6" i="1"/>
  <c r="GH6" i="1"/>
  <c r="GD6" i="1"/>
  <c r="GC6" i="1"/>
  <c r="FZ6" i="1"/>
  <c r="FY6" i="1"/>
  <c r="FV6" i="1"/>
  <c r="FU6" i="1"/>
  <c r="FR6" i="1"/>
  <c r="FQ6" i="1"/>
  <c r="FN6" i="1"/>
  <c r="FM6" i="1"/>
  <c r="FL6" i="1"/>
  <c r="FK6" i="1"/>
  <c r="FG6" i="1"/>
  <c r="FI6" i="1"/>
  <c r="FD6" i="1"/>
  <c r="FF6" i="1"/>
  <c r="EZ6" i="1"/>
  <c r="FC6" i="1"/>
  <c r="EW6" i="1"/>
  <c r="EY6" i="1"/>
  <c r="EV6" i="1"/>
  <c r="ET6" i="1"/>
  <c r="EQ6" i="1"/>
  <c r="ES6" i="1"/>
  <c r="EM6" i="1"/>
  <c r="EP6" i="1"/>
  <c r="EJ6" i="1"/>
  <c r="EL6" i="1"/>
  <c r="EC6" i="1"/>
  <c r="EI6" i="1"/>
  <c r="DZ6" i="1"/>
  <c r="EB6" i="1"/>
  <c r="DW6" i="1"/>
  <c r="DY6" i="1"/>
  <c r="DT6" i="1"/>
  <c r="DV6" i="1"/>
  <c r="DN6" i="1"/>
  <c r="DS6" i="1"/>
  <c r="DK6" i="1"/>
  <c r="DM6" i="1"/>
  <c r="DD6" i="1"/>
  <c r="DJ6" i="1"/>
  <c r="DA6" i="1"/>
  <c r="DC6" i="1"/>
  <c r="CS6" i="1"/>
  <c r="CZ6" i="1"/>
  <c r="CP6" i="1"/>
  <c r="CR6" i="1"/>
  <c r="CG6" i="1"/>
  <c r="CO6" i="1"/>
  <c r="CD6" i="1"/>
  <c r="CF6" i="1"/>
  <c r="CA6" i="1"/>
  <c r="CC6" i="1"/>
  <c r="BX6" i="1"/>
  <c r="BZ6" i="1"/>
  <c r="BR6" i="1"/>
  <c r="BW6" i="1"/>
  <c r="BO6" i="1"/>
  <c r="BQ6" i="1"/>
  <c r="BH6" i="1"/>
  <c r="BN6" i="1"/>
  <c r="BE6" i="1"/>
  <c r="BG6" i="1"/>
  <c r="AW6" i="1"/>
  <c r="BD6" i="1"/>
  <c r="AT6" i="1"/>
  <c r="AV6" i="1"/>
  <c r="AK6" i="1"/>
  <c r="AS6" i="1"/>
  <c r="AH6" i="1"/>
  <c r="AJ6" i="1"/>
  <c r="AG6" i="1"/>
  <c r="Q6" i="1"/>
  <c r="HD5" i="1"/>
  <c r="GX5" i="1"/>
  <c r="GU5" i="1"/>
  <c r="GI5" i="1"/>
  <c r="GH5" i="1"/>
  <c r="GD5" i="1"/>
  <c r="GC5" i="1"/>
  <c r="FZ5" i="1"/>
  <c r="FY5" i="1"/>
  <c r="FV5" i="1"/>
  <c r="FU5" i="1"/>
  <c r="FR5" i="1"/>
  <c r="FQ5" i="1"/>
  <c r="FN5" i="1"/>
  <c r="FM5" i="1"/>
  <c r="FL5" i="1"/>
  <c r="FK5" i="1"/>
  <c r="FG5" i="1"/>
  <c r="FI5" i="1"/>
  <c r="FD5" i="1"/>
  <c r="FF5" i="1"/>
  <c r="EZ5" i="1"/>
  <c r="FC5" i="1"/>
  <c r="EW5" i="1"/>
  <c r="EY5" i="1"/>
  <c r="ET5" i="1"/>
  <c r="EV5" i="1"/>
  <c r="EQ5" i="1"/>
  <c r="ES5" i="1"/>
  <c r="EM5" i="1"/>
  <c r="EP5" i="1"/>
  <c r="EJ5" i="1"/>
  <c r="EL5" i="1"/>
  <c r="EC5" i="1"/>
  <c r="EI5" i="1"/>
  <c r="DZ5" i="1"/>
  <c r="EB5" i="1"/>
  <c r="DW5" i="1"/>
  <c r="DY5" i="1"/>
  <c r="DT5" i="1"/>
  <c r="DV5" i="1"/>
  <c r="DN5" i="1"/>
  <c r="DS5" i="1"/>
  <c r="DK5" i="1"/>
  <c r="DM5" i="1"/>
  <c r="DD5" i="1"/>
  <c r="DJ5" i="1"/>
  <c r="DA5" i="1"/>
  <c r="DC5" i="1"/>
  <c r="CS5" i="1"/>
  <c r="CZ5" i="1"/>
  <c r="CP5" i="1"/>
  <c r="CR5" i="1"/>
  <c r="CG5" i="1"/>
  <c r="CO5" i="1"/>
  <c r="CD5" i="1"/>
  <c r="CF5" i="1"/>
  <c r="CA5" i="1"/>
  <c r="CC5" i="1"/>
  <c r="BX5" i="1"/>
  <c r="BZ5" i="1"/>
  <c r="BR5" i="1"/>
  <c r="BW5" i="1"/>
  <c r="BO5" i="1"/>
  <c r="BQ5" i="1"/>
  <c r="BH5" i="1"/>
  <c r="BN5" i="1"/>
  <c r="BE5" i="1"/>
  <c r="BG5" i="1"/>
  <c r="AW5" i="1"/>
  <c r="BD5" i="1"/>
  <c r="AT5" i="1"/>
  <c r="AV5" i="1"/>
  <c r="AK5" i="1"/>
  <c r="AS5" i="1"/>
  <c r="AH5" i="1"/>
  <c r="AJ5" i="1"/>
  <c r="AG5" i="1"/>
  <c r="Q5" i="1"/>
  <c r="HD4" i="1"/>
  <c r="GX4" i="1"/>
  <c r="GU4" i="1"/>
  <c r="GI4" i="1"/>
  <c r="GH4" i="1"/>
  <c r="GD4" i="1"/>
  <c r="GC4" i="1"/>
  <c r="FZ4" i="1"/>
  <c r="FY4" i="1"/>
  <c r="FV4" i="1"/>
  <c r="FU4" i="1"/>
  <c r="FR4" i="1"/>
  <c r="FQ4" i="1"/>
  <c r="FN4" i="1"/>
  <c r="FM4" i="1"/>
  <c r="FL4" i="1"/>
  <c r="FK4" i="1"/>
  <c r="FG4" i="1"/>
  <c r="FI4" i="1"/>
  <c r="FD4" i="1"/>
  <c r="FF4" i="1"/>
  <c r="EZ4" i="1"/>
  <c r="FC4" i="1"/>
  <c r="EW4" i="1"/>
  <c r="EY4" i="1"/>
  <c r="ET4" i="1"/>
  <c r="EV4" i="1"/>
  <c r="EQ4" i="1"/>
  <c r="ES4" i="1"/>
  <c r="EM4" i="1"/>
  <c r="EP4" i="1"/>
  <c r="EJ4" i="1"/>
  <c r="EL4" i="1"/>
  <c r="EC4" i="1"/>
  <c r="EI4" i="1"/>
  <c r="DZ4" i="1"/>
  <c r="EB4" i="1"/>
  <c r="DW4" i="1"/>
  <c r="DY4" i="1"/>
  <c r="DT4" i="1"/>
  <c r="DV4" i="1"/>
  <c r="DN4" i="1"/>
  <c r="DS4" i="1"/>
  <c r="DK4" i="1"/>
  <c r="DM4" i="1"/>
  <c r="DD4" i="1"/>
  <c r="DJ4" i="1"/>
  <c r="DA4" i="1"/>
  <c r="DC4" i="1"/>
  <c r="CS4" i="1"/>
  <c r="CZ4" i="1"/>
  <c r="CP4" i="1"/>
  <c r="CR4" i="1"/>
  <c r="CG4" i="1"/>
  <c r="CO4" i="1"/>
  <c r="CD4" i="1"/>
  <c r="CF4" i="1"/>
  <c r="CA4" i="1"/>
  <c r="CC4" i="1"/>
  <c r="BX4" i="1"/>
  <c r="BZ4" i="1"/>
  <c r="BR4" i="1"/>
  <c r="BW4" i="1"/>
  <c r="BO4" i="1"/>
  <c r="BQ4" i="1"/>
  <c r="BH4" i="1"/>
  <c r="BN4" i="1"/>
  <c r="BE4" i="1"/>
  <c r="BG4" i="1"/>
  <c r="AW4" i="1"/>
  <c r="BD4" i="1"/>
  <c r="AT4" i="1"/>
  <c r="AV4" i="1"/>
  <c r="AK4" i="1"/>
  <c r="AS4" i="1"/>
  <c r="AH4" i="1"/>
  <c r="AJ4" i="1"/>
  <c r="AG4" i="1"/>
  <c r="Q4" i="1"/>
  <c r="HD3" i="1"/>
  <c r="GX3" i="1"/>
  <c r="GU3" i="1"/>
  <c r="GI3" i="1"/>
  <c r="GH3" i="1"/>
  <c r="GD3" i="1"/>
  <c r="GC3" i="1"/>
  <c r="FZ3" i="1"/>
  <c r="FY3" i="1"/>
  <c r="FV3" i="1"/>
  <c r="FU3" i="1"/>
  <c r="FR3" i="1"/>
  <c r="FQ3" i="1"/>
  <c r="FN3" i="1"/>
  <c r="FM3" i="1"/>
  <c r="FL3" i="1"/>
  <c r="FK3" i="1"/>
  <c r="FG3" i="1"/>
  <c r="FI3" i="1"/>
  <c r="FD3" i="1"/>
  <c r="FF3" i="1"/>
  <c r="EZ3" i="1"/>
  <c r="FC3" i="1"/>
  <c r="EW3" i="1"/>
  <c r="EY3" i="1"/>
  <c r="ET3" i="1"/>
  <c r="EV3" i="1"/>
  <c r="EQ3" i="1"/>
  <c r="ES3" i="1"/>
  <c r="EM3" i="1"/>
  <c r="EP3" i="1"/>
  <c r="EJ3" i="1"/>
  <c r="EL3" i="1"/>
  <c r="EC3" i="1"/>
  <c r="EI3" i="1"/>
  <c r="DZ3" i="1"/>
  <c r="EB3" i="1"/>
  <c r="DW3" i="1"/>
  <c r="DY3" i="1"/>
  <c r="DT3" i="1"/>
  <c r="DV3" i="1"/>
  <c r="DN3" i="1"/>
  <c r="DS3" i="1"/>
  <c r="DK3" i="1"/>
  <c r="DM3" i="1"/>
  <c r="DD3" i="1"/>
  <c r="DJ3" i="1"/>
  <c r="DA3" i="1"/>
  <c r="DC3" i="1"/>
  <c r="CS3" i="1"/>
  <c r="CZ3" i="1"/>
  <c r="CP3" i="1"/>
  <c r="CR3" i="1"/>
  <c r="CG3" i="1"/>
  <c r="CO3" i="1"/>
  <c r="CD3" i="1"/>
  <c r="CF3" i="1"/>
  <c r="CA3" i="1"/>
  <c r="CC3" i="1"/>
  <c r="BX3" i="1"/>
  <c r="BZ3" i="1"/>
  <c r="BR3" i="1"/>
  <c r="BW3" i="1"/>
  <c r="BO3" i="1"/>
  <c r="BQ3" i="1"/>
  <c r="BH3" i="1"/>
  <c r="BN3" i="1"/>
  <c r="BE3" i="1"/>
  <c r="BG3" i="1"/>
  <c r="AW3" i="1"/>
  <c r="BD3" i="1"/>
  <c r="AT3" i="1"/>
  <c r="AV3" i="1"/>
  <c r="AK3" i="1"/>
  <c r="AS3" i="1"/>
  <c r="AH3" i="1"/>
  <c r="AJ3" i="1"/>
  <c r="AG3" i="1"/>
  <c r="F3" i="1"/>
  <c r="Q3" i="1"/>
  <c r="HD2" i="1"/>
  <c r="GX2" i="1"/>
  <c r="GU2" i="1"/>
  <c r="GI2" i="1"/>
  <c r="GH2" i="1"/>
  <c r="GD2" i="1"/>
  <c r="GC2" i="1"/>
  <c r="FZ2" i="1"/>
  <c r="FX2" i="1"/>
  <c r="FY2" i="1"/>
  <c r="FV2" i="1"/>
  <c r="FU2" i="1"/>
  <c r="FT2" i="1"/>
  <c r="FR2" i="1"/>
  <c r="FQ2" i="1"/>
  <c r="FN2" i="1"/>
  <c r="FM2" i="1"/>
  <c r="FL2" i="1"/>
  <c r="FK2" i="1"/>
  <c r="FG2" i="1"/>
  <c r="FI2" i="1"/>
  <c r="FD2" i="1"/>
  <c r="FF2" i="1"/>
  <c r="EZ2" i="1"/>
  <c r="FC2" i="1"/>
  <c r="EW2" i="1"/>
  <c r="EY2" i="1"/>
  <c r="ET2" i="1"/>
  <c r="EV2" i="1"/>
  <c r="EQ2" i="1"/>
  <c r="ES2" i="1"/>
  <c r="EM2" i="1"/>
  <c r="EP2" i="1"/>
  <c r="EJ2" i="1"/>
  <c r="EL2" i="1"/>
  <c r="EC2" i="1"/>
  <c r="EI2" i="1"/>
  <c r="DZ2" i="1"/>
  <c r="EB2" i="1"/>
  <c r="DW2" i="1"/>
  <c r="DY2" i="1"/>
  <c r="DT2" i="1"/>
  <c r="DV2" i="1"/>
  <c r="DN2" i="1"/>
  <c r="DS2" i="1"/>
  <c r="DK2" i="1"/>
  <c r="DM2" i="1"/>
  <c r="DD2" i="1"/>
  <c r="DJ2" i="1"/>
  <c r="DA2" i="1"/>
  <c r="DC2" i="1"/>
  <c r="CS2" i="1"/>
  <c r="CZ2" i="1"/>
  <c r="CP2" i="1"/>
  <c r="CR2" i="1"/>
  <c r="CG2" i="1"/>
  <c r="CO2" i="1"/>
  <c r="CD2" i="1"/>
  <c r="CF2" i="1"/>
  <c r="CA2" i="1"/>
  <c r="CC2" i="1"/>
  <c r="BX2" i="1"/>
  <c r="BZ2" i="1"/>
  <c r="BR2" i="1"/>
  <c r="BW2" i="1"/>
  <c r="BO2" i="1"/>
  <c r="BQ2" i="1"/>
  <c r="BH2" i="1"/>
  <c r="BN2" i="1"/>
  <c r="BE2" i="1"/>
  <c r="BG2" i="1"/>
  <c r="AW2" i="1"/>
  <c r="BD2" i="1"/>
  <c r="AT2" i="1"/>
  <c r="AV2" i="1"/>
  <c r="AK2" i="1"/>
  <c r="AS2" i="1"/>
  <c r="AH2" i="1"/>
  <c r="AJ2" i="1"/>
  <c r="AG2" i="1"/>
  <c r="Q2" i="1"/>
  <c r="GX1" i="1"/>
  <c r="GU1" i="1"/>
  <c r="GI1" i="1"/>
  <c r="GH1" i="1"/>
  <c r="GD1" i="1"/>
  <c r="GC1" i="1"/>
  <c r="FZ1" i="1"/>
  <c r="FY1" i="1"/>
  <c r="FV1" i="1"/>
  <c r="FU1" i="1"/>
  <c r="FQ1" i="1"/>
  <c r="FN1" i="1"/>
  <c r="FM1" i="1"/>
  <c r="FL1" i="1"/>
  <c r="FK1" i="1"/>
  <c r="FG1" i="1"/>
  <c r="FI1" i="1"/>
  <c r="FD1" i="1"/>
  <c r="FF1" i="1"/>
  <c r="EZ1" i="1"/>
  <c r="FC1" i="1"/>
  <c r="EW1" i="1"/>
  <c r="EY1" i="1"/>
  <c r="ET1" i="1"/>
  <c r="EV1" i="1"/>
  <c r="EQ1" i="1"/>
  <c r="ES1" i="1"/>
  <c r="EM1" i="1"/>
  <c r="EP1" i="1"/>
  <c r="EJ1" i="1"/>
  <c r="EL1" i="1"/>
  <c r="EC1" i="1"/>
  <c r="EI1" i="1"/>
  <c r="DZ1" i="1"/>
  <c r="EB1" i="1"/>
  <c r="DW1" i="1"/>
  <c r="DY1" i="1"/>
  <c r="DT1" i="1"/>
  <c r="DV1" i="1"/>
  <c r="DN1" i="1"/>
  <c r="DS1" i="1"/>
  <c r="DK1" i="1"/>
  <c r="DM1" i="1"/>
  <c r="DD1" i="1"/>
  <c r="DJ1" i="1"/>
  <c r="DA1" i="1"/>
  <c r="DC1" i="1"/>
  <c r="CS1" i="1"/>
  <c r="CZ1" i="1"/>
  <c r="CP1" i="1"/>
  <c r="CR1" i="1"/>
  <c r="CG1" i="1"/>
  <c r="CO1" i="1"/>
  <c r="CD1" i="1"/>
  <c r="CF1" i="1"/>
  <c r="CB1" i="1"/>
  <c r="HD1" i="1"/>
  <c r="BX1" i="1"/>
  <c r="BZ1" i="1"/>
  <c r="BR1" i="1"/>
  <c r="BW1" i="1"/>
  <c r="BO1" i="1"/>
  <c r="BQ1" i="1"/>
  <c r="BH1" i="1"/>
  <c r="BN1" i="1"/>
  <c r="BE1" i="1"/>
  <c r="BG1" i="1"/>
  <c r="AW1" i="1"/>
  <c r="BD1" i="1"/>
  <c r="AT1" i="1"/>
  <c r="AV1" i="1"/>
  <c r="AK1" i="1"/>
  <c r="AS1" i="1"/>
  <c r="AH1" i="1"/>
  <c r="AJ1" i="1"/>
  <c r="AG1" i="1"/>
  <c r="Q1" i="1"/>
  <c r="FT8" i="1"/>
  <c r="GT8" i="1"/>
  <c r="FX20" i="1"/>
  <c r="GA20" i="1"/>
  <c r="FX28" i="1"/>
  <c r="GG31" i="1"/>
  <c r="FT17" i="1"/>
  <c r="GT17" i="1"/>
  <c r="FP32" i="1"/>
  <c r="GB10" i="1"/>
  <c r="FP3" i="1"/>
  <c r="GQ4" i="1"/>
  <c r="GB4" i="1"/>
  <c r="GE4" i="1"/>
  <c r="GT11" i="1"/>
  <c r="GB15" i="1"/>
  <c r="GE15" i="1"/>
  <c r="FX16" i="1"/>
  <c r="GA16" i="1"/>
  <c r="GB18" i="1"/>
  <c r="GE18" i="1"/>
  <c r="GT23" i="1"/>
  <c r="FX24" i="1"/>
  <c r="GA24" i="1"/>
  <c r="GB33" i="1"/>
  <c r="GE33" i="1"/>
  <c r="FT33" i="1"/>
  <c r="FW33" i="1"/>
  <c r="GT35" i="1"/>
  <c r="FX35" i="1"/>
  <c r="GA35" i="1"/>
  <c r="FP35" i="1"/>
  <c r="FS35" i="1"/>
  <c r="GG35" i="1"/>
  <c r="GG1" i="1"/>
  <c r="GO4" i="1"/>
  <c r="FT4" i="1"/>
  <c r="FX11" i="1"/>
  <c r="GA11" i="1"/>
  <c r="GB17" i="1"/>
  <c r="GE17" i="1"/>
  <c r="GT19" i="1"/>
  <c r="FP4" i="1"/>
  <c r="FT11" i="1"/>
  <c r="FW11" i="1"/>
  <c r="GB3" i="1"/>
  <c r="FT28" i="1"/>
  <c r="GT28" i="1"/>
  <c r="GB11" i="1"/>
  <c r="GE11" i="1"/>
  <c r="FX33" i="1"/>
  <c r="GA33" i="1"/>
  <c r="GE8" i="1"/>
  <c r="GQ11" i="1"/>
  <c r="FX5" i="1"/>
  <c r="FX14" i="1"/>
  <c r="GA14" i="1"/>
  <c r="FT26" i="1"/>
  <c r="GG27" i="1"/>
  <c r="FT18" i="1"/>
  <c r="GT18" i="1"/>
  <c r="FX25" i="1"/>
  <c r="GA25" i="1"/>
  <c r="FX31" i="1"/>
  <c r="GT4" i="1"/>
  <c r="GB32" i="1"/>
  <c r="GE32" i="1"/>
  <c r="GO6" i="1"/>
  <c r="GQ34" i="1"/>
  <c r="GB1" i="1"/>
  <c r="GG3" i="1"/>
  <c r="FJ4" i="1"/>
  <c r="GB22" i="1"/>
  <c r="GE22" i="1"/>
  <c r="GQ5" i="1"/>
  <c r="FP5" i="1"/>
  <c r="GG5" i="1"/>
  <c r="GO32" i="1"/>
  <c r="GT10" i="1"/>
  <c r="GG18" i="1"/>
  <c r="GG23" i="1"/>
  <c r="GK31" i="1"/>
  <c r="GQ35" i="1"/>
  <c r="GO15" i="1"/>
  <c r="GG22" i="1"/>
  <c r="GQ27" i="1"/>
  <c r="GG29" i="1"/>
  <c r="FJ31" i="1"/>
  <c r="FP11" i="1"/>
  <c r="FS11" i="1"/>
  <c r="GT22" i="1"/>
  <c r="GO31" i="1"/>
  <c r="GG20" i="1"/>
  <c r="FT30" i="1"/>
  <c r="GO33" i="1"/>
  <c r="GB34" i="1"/>
  <c r="GE34" i="1"/>
  <c r="GK5" i="1"/>
  <c r="GG6" i="1"/>
  <c r="GG9" i="1"/>
  <c r="GT12" i="1"/>
  <c r="FT5" i="1"/>
  <c r="GT5" i="1"/>
  <c r="FX8" i="1"/>
  <c r="GA8" i="1"/>
  <c r="FT9" i="1"/>
  <c r="GT9" i="1"/>
  <c r="FP10" i="1"/>
  <c r="FX12" i="1"/>
  <c r="GA12" i="1"/>
  <c r="GG15" i="1"/>
  <c r="GT31" i="1"/>
  <c r="GQ32" i="1"/>
  <c r="FP34" i="1"/>
  <c r="FS34" i="1"/>
  <c r="GK35" i="1"/>
  <c r="GM35" i="1"/>
  <c r="GO7" i="1"/>
  <c r="GB14" i="1"/>
  <c r="GE14" i="1"/>
  <c r="FX18" i="1"/>
  <c r="GO22" i="1"/>
  <c r="FP24" i="1"/>
  <c r="FT25" i="1"/>
  <c r="FW25" i="1"/>
  <c r="GT25" i="1"/>
  <c r="GG26" i="1"/>
  <c r="FP28" i="1"/>
  <c r="FS28" i="1"/>
  <c r="GB28" i="1"/>
  <c r="GE28" i="1"/>
  <c r="GB29" i="1"/>
  <c r="GM30" i="1"/>
  <c r="GG33" i="1"/>
  <c r="GM1" i="1"/>
  <c r="FX4" i="1"/>
  <c r="FS5" i="1"/>
  <c r="GK7" i="1"/>
  <c r="GO14" i="1"/>
  <c r="GB2" i="1"/>
  <c r="GE2" i="1"/>
  <c r="GM20" i="1"/>
  <c r="FT22" i="1"/>
  <c r="GQ29" i="1"/>
  <c r="FX3" i="1"/>
  <c r="GE12" i="1"/>
  <c r="GT1" i="1"/>
  <c r="GG2" i="1"/>
  <c r="GB5" i="1"/>
  <c r="GR5" i="1"/>
  <c r="GM7" i="1"/>
  <c r="GB9" i="1"/>
  <c r="FX10" i="1"/>
  <c r="GA10" i="1"/>
  <c r="GO12" i="1"/>
  <c r="GG12" i="1"/>
  <c r="FX15" i="1"/>
  <c r="GA15" i="1"/>
  <c r="FP16" i="1"/>
  <c r="GB20" i="1"/>
  <c r="GE20" i="1"/>
  <c r="FX22" i="1"/>
  <c r="GA22" i="1"/>
  <c r="GQ23" i="1"/>
  <c r="FP23" i="1"/>
  <c r="FS23" i="1"/>
  <c r="GT27" i="1"/>
  <c r="GB31" i="1"/>
  <c r="GE31" i="1"/>
  <c r="FT12" i="1"/>
  <c r="FW12" i="1"/>
  <c r="GQ13" i="1"/>
  <c r="GG13" i="1"/>
  <c r="FT14" i="1"/>
  <c r="GT14" i="1"/>
  <c r="GQ16" i="1"/>
  <c r="GK20" i="1"/>
  <c r="FP20" i="1"/>
  <c r="FS20" i="1"/>
  <c r="FP21" i="1"/>
  <c r="GG21" i="1"/>
  <c r="GB25" i="1"/>
  <c r="GE25" i="1"/>
  <c r="FT29" i="1"/>
  <c r="FW29" i="1"/>
  <c r="GT29" i="1"/>
  <c r="GQ30" i="1"/>
  <c r="GR30" i="1"/>
  <c r="FP30" i="1"/>
  <c r="FX32" i="1"/>
  <c r="GA32" i="1"/>
  <c r="GQ9" i="1"/>
  <c r="FW8" i="1"/>
  <c r="GQ17" i="1"/>
  <c r="GK3" i="1"/>
  <c r="GL3" i="1"/>
  <c r="GK14" i="1"/>
  <c r="GM15" i="1"/>
  <c r="FJ35" i="1"/>
  <c r="GK6" i="1"/>
  <c r="FJ5" i="1"/>
  <c r="FX1" i="1"/>
  <c r="FJ2" i="1"/>
  <c r="FW2" i="1"/>
  <c r="FT6" i="1"/>
  <c r="FW6" i="1"/>
  <c r="FP12" i="1"/>
  <c r="FO12" i="1"/>
  <c r="FP14" i="1"/>
  <c r="GG14" i="1"/>
  <c r="GB16" i="1"/>
  <c r="GE16" i="1"/>
  <c r="FJ17" i="1"/>
  <c r="GM23" i="1"/>
  <c r="GM25" i="1"/>
  <c r="GQ25" i="1"/>
  <c r="FX26" i="1"/>
  <c r="GA26" i="1"/>
  <c r="FJ29" i="1"/>
  <c r="GT2" i="1"/>
  <c r="FT3" i="1"/>
  <c r="GK4" i="1"/>
  <c r="GG4" i="1"/>
  <c r="GM5" i="1"/>
  <c r="GN5" i="1"/>
  <c r="GO5" i="1"/>
  <c r="GP5" i="1"/>
  <c r="FJ6" i="1"/>
  <c r="FX6" i="1"/>
  <c r="GA6" i="1"/>
  <c r="GQ7" i="1"/>
  <c r="FP7" i="1"/>
  <c r="GG7" i="1"/>
  <c r="GK15" i="1"/>
  <c r="GT15" i="1"/>
  <c r="FP18" i="1"/>
  <c r="FO18" i="1"/>
  <c r="GG19" i="1"/>
  <c r="GK21" i="1"/>
  <c r="GL21" i="1"/>
  <c r="FP22" i="1"/>
  <c r="FO22" i="1"/>
  <c r="GB26" i="1"/>
  <c r="GE26" i="1"/>
  <c r="FX27" i="1"/>
  <c r="GA27" i="1"/>
  <c r="FP33" i="1"/>
  <c r="FJ21" i="1"/>
  <c r="GM17" i="1"/>
  <c r="GN17" i="1"/>
  <c r="GO21" i="1"/>
  <c r="GP21" i="1"/>
  <c r="GK23" i="1"/>
  <c r="GO25" i="1"/>
  <c r="GT3" i="1"/>
  <c r="GK17" i="1"/>
  <c r="GK22" i="1"/>
  <c r="GK29" i="1"/>
  <c r="GL29" i="1"/>
  <c r="GM32" i="1"/>
  <c r="FS3" i="1"/>
  <c r="FR1" i="1"/>
  <c r="FP1" i="1"/>
  <c r="FP2" i="1"/>
  <c r="GA3" i="1"/>
  <c r="GB6" i="1"/>
  <c r="GR6" i="1"/>
  <c r="GK8" i="1"/>
  <c r="GL8" i="1"/>
  <c r="GM8" i="1"/>
  <c r="GN8" i="1"/>
  <c r="FJ9" i="1"/>
  <c r="FX9" i="1"/>
  <c r="GA9" i="1"/>
  <c r="FT10" i="1"/>
  <c r="FW10" i="1"/>
  <c r="GG11" i="1"/>
  <c r="GK25" i="1"/>
  <c r="FJ25" i="1"/>
  <c r="GM28" i="1"/>
  <c r="GN28" i="1"/>
  <c r="GA28" i="1"/>
  <c r="FX34" i="1"/>
  <c r="GA34" i="1"/>
  <c r="GO9" i="1"/>
  <c r="GP9" i="1"/>
  <c r="FT1" i="1"/>
  <c r="GQ6" i="1"/>
  <c r="FP6" i="1"/>
  <c r="FX7" i="1"/>
  <c r="GA7" i="1"/>
  <c r="GQ8" i="1"/>
  <c r="GB23" i="1"/>
  <c r="GO26" i="1"/>
  <c r="GP26" i="1"/>
  <c r="FP27" i="1"/>
  <c r="GT32" i="1"/>
  <c r="FP9" i="1"/>
  <c r="FS9" i="1"/>
  <c r="GM11" i="1"/>
  <c r="GB13" i="1"/>
  <c r="GE13" i="1"/>
  <c r="GB19" i="1"/>
  <c r="GO27" i="1"/>
  <c r="FT27" i="1"/>
  <c r="FW27" i="1"/>
  <c r="GG28" i="1"/>
  <c r="FX30" i="1"/>
  <c r="FO30" i="1"/>
  <c r="FT31" i="1"/>
  <c r="GP31" i="1"/>
  <c r="GQ14" i="1"/>
  <c r="GQ15" i="1"/>
  <c r="FP15" i="1"/>
  <c r="GO17" i="1"/>
  <c r="GP17" i="1"/>
  <c r="FX17" i="1"/>
  <c r="GA17" i="1"/>
  <c r="GQ19" i="1"/>
  <c r="FP19" i="1"/>
  <c r="FS19" i="1"/>
  <c r="GB24" i="1"/>
  <c r="GE24" i="1"/>
  <c r="FW28" i="1"/>
  <c r="GM34" i="1"/>
  <c r="GO35" i="1"/>
  <c r="GB35" i="1"/>
  <c r="GE35" i="1"/>
  <c r="FT32" i="1"/>
  <c r="GN32" i="1"/>
  <c r="GQ33" i="1"/>
  <c r="GG34" i="1"/>
  <c r="FT13" i="1"/>
  <c r="FW13" i="1"/>
  <c r="GT13" i="1"/>
  <c r="FT19" i="1"/>
  <c r="GB21" i="1"/>
  <c r="GE21" i="1"/>
  <c r="FX23" i="1"/>
  <c r="GA23" i="1"/>
  <c r="GQ24" i="1"/>
  <c r="FT24" i="1"/>
  <c r="GG24" i="1"/>
  <c r="GG25" i="1"/>
  <c r="GQ26" i="1"/>
  <c r="GB27" i="1"/>
  <c r="GQ28" i="1"/>
  <c r="GR28" i="1"/>
  <c r="GG32" i="1"/>
  <c r="GT33" i="1"/>
  <c r="FT34" i="1"/>
  <c r="FW34" i="1"/>
  <c r="GT34" i="1"/>
  <c r="FT16" i="1"/>
  <c r="GG17" i="1"/>
  <c r="GM18" i="1"/>
  <c r="GN18" i="1"/>
  <c r="GO18" i="1"/>
  <c r="GP18" i="1"/>
  <c r="GQ18" i="1"/>
  <c r="FX19" i="1"/>
  <c r="GA19" i="1"/>
  <c r="GQ20" i="1"/>
  <c r="GR20" i="1"/>
  <c r="FT20" i="1"/>
  <c r="GM21" i="1"/>
  <c r="GN21" i="1"/>
  <c r="GQ21" i="1"/>
  <c r="GQ22" i="1"/>
  <c r="GO23" i="1"/>
  <c r="GM24" i="1"/>
  <c r="FP26" i="1"/>
  <c r="FO26" i="1"/>
  <c r="FX29" i="1"/>
  <c r="GA29" i="1"/>
  <c r="GM31" i="1"/>
  <c r="GQ31" i="1"/>
  <c r="FT35" i="1"/>
  <c r="GA2" i="1"/>
  <c r="GK2" i="1"/>
  <c r="GQ2" i="1"/>
  <c r="GR2" i="1"/>
  <c r="FW3" i="1"/>
  <c r="GM4" i="1"/>
  <c r="FW4" i="1"/>
  <c r="GP4" i="1"/>
  <c r="GK10" i="1"/>
  <c r="GO1" i="1"/>
  <c r="GQ1" i="1"/>
  <c r="GR1" i="1"/>
  <c r="GO2" i="1"/>
  <c r="GP2" i="1"/>
  <c r="GO8" i="1"/>
  <c r="GP8" i="1"/>
  <c r="GO3" i="1"/>
  <c r="GL4" i="1"/>
  <c r="GM6" i="1"/>
  <c r="GM2" i="1"/>
  <c r="GN2" i="1"/>
  <c r="GM3" i="1"/>
  <c r="GQ3" i="1"/>
  <c r="GE10" i="1"/>
  <c r="GR10" i="1"/>
  <c r="FJ26" i="1"/>
  <c r="FW26" i="1"/>
  <c r="FS4" i="1"/>
  <c r="CA1" i="1"/>
  <c r="CC1" i="1"/>
  <c r="GK1" i="1"/>
  <c r="GE1" i="1"/>
  <c r="FJ3" i="1"/>
  <c r="GL5" i="1"/>
  <c r="FJ7" i="1"/>
  <c r="FT7" i="1"/>
  <c r="GN7" i="1"/>
  <c r="GK9" i="1"/>
  <c r="GO11" i="1"/>
  <c r="FJ11" i="1"/>
  <c r="GM12" i="1"/>
  <c r="GN12" i="1"/>
  <c r="GQ12" i="1"/>
  <c r="GR12" i="1"/>
  <c r="GK13" i="1"/>
  <c r="FW5" i="1"/>
  <c r="FS7" i="1"/>
  <c r="GM10" i="1"/>
  <c r="FJ10" i="1"/>
  <c r="GK12" i="1"/>
  <c r="FJ13" i="1"/>
  <c r="GM9" i="1"/>
  <c r="GN9" i="1"/>
  <c r="FW9" i="1"/>
  <c r="GO10" i="1"/>
  <c r="GK11" i="1"/>
  <c r="FJ1" i="1"/>
  <c r="GG10" i="1"/>
  <c r="GP12" i="1"/>
  <c r="FJ8" i="1"/>
  <c r="FS8" i="1"/>
  <c r="GT6" i="1"/>
  <c r="GB7" i="1"/>
  <c r="GE7" i="1"/>
  <c r="GR8" i="1"/>
  <c r="FJ12" i="1"/>
  <c r="GM14" i="1"/>
  <c r="FT15" i="1"/>
  <c r="GK18" i="1"/>
  <c r="FX21" i="1"/>
  <c r="GA21" i="1"/>
  <c r="GM22" i="1"/>
  <c r="GO24" i="1"/>
  <c r="FP25" i="1"/>
  <c r="GL25" i="1"/>
  <c r="GM13" i="1"/>
  <c r="GN13" i="1"/>
  <c r="FP13" i="1"/>
  <c r="FS13" i="1"/>
  <c r="GT24" i="1"/>
  <c r="GM26" i="1"/>
  <c r="GN26" i="1"/>
  <c r="GR26" i="1"/>
  <c r="FJ27" i="1"/>
  <c r="GR32" i="1"/>
  <c r="GK16" i="1"/>
  <c r="FW22" i="1"/>
  <c r="GM33" i="1"/>
  <c r="GO19" i="1"/>
  <c r="GR19" i="1"/>
  <c r="GE19" i="1"/>
  <c r="FT23" i="1"/>
  <c r="FS30" i="1"/>
  <c r="GM16" i="1"/>
  <c r="FJ18" i="1"/>
  <c r="FW18" i="1"/>
  <c r="GM19" i="1"/>
  <c r="GN19" i="1"/>
  <c r="GK33" i="1"/>
  <c r="GO13" i="1"/>
  <c r="FX13" i="1"/>
  <c r="GA13" i="1"/>
  <c r="GO16" i="1"/>
  <c r="FP17" i="1"/>
  <c r="GA18" i="1"/>
  <c r="GR18" i="1"/>
  <c r="GK19" i="1"/>
  <c r="GO20" i="1"/>
  <c r="GP20" i="1"/>
  <c r="GT20" i="1"/>
  <c r="GK24" i="1"/>
  <c r="FJ30" i="1"/>
  <c r="GT16" i="1"/>
  <c r="GK27" i="1"/>
  <c r="GM27" i="1"/>
  <c r="GO29" i="1"/>
  <c r="GP29" i="1"/>
  <c r="FS21" i="1"/>
  <c r="GK32" i="1"/>
  <c r="FJ34" i="1"/>
  <c r="FJ16" i="1"/>
  <c r="FJ20" i="1"/>
  <c r="FJ24" i="1"/>
  <c r="FJ28" i="1"/>
  <c r="GO30" i="1"/>
  <c r="GP30" i="1"/>
  <c r="FS16" i="1"/>
  <c r="FS24" i="1"/>
  <c r="GA31" i="1"/>
  <c r="FJ15" i="1"/>
  <c r="FJ19" i="1"/>
  <c r="FJ23" i="1"/>
  <c r="FS29" i="1"/>
  <c r="GK30" i="1"/>
  <c r="FJ32" i="1"/>
  <c r="FS32" i="1"/>
  <c r="BX34" i="1"/>
  <c r="BZ34" i="1"/>
  <c r="AG34" i="1"/>
  <c r="FW17" i="1"/>
  <c r="FW21" i="1"/>
  <c r="GK26" i="1"/>
  <c r="GO28" i="1"/>
  <c r="GP28" i="1"/>
  <c r="FP31" i="1"/>
  <c r="FS31" i="1"/>
  <c r="GO34" i="1"/>
  <c r="FJ14" i="1"/>
  <c r="FJ22" i="1"/>
  <c r="GG30" i="1"/>
  <c r="GT30" i="1"/>
  <c r="GT26" i="1"/>
  <c r="GK28" i="1"/>
  <c r="GM29" i="1"/>
  <c r="GN29" i="1"/>
  <c r="GE29" i="1"/>
  <c r="FJ33" i="1"/>
  <c r="CC34" i="1"/>
  <c r="GK34" i="1"/>
  <c r="GR35" i="1"/>
  <c r="GL35" i="1"/>
  <c r="GL7" i="1"/>
  <c r="GR29" i="1"/>
  <c r="GR9" i="1"/>
  <c r="GP22" i="1"/>
  <c r="GN30" i="1"/>
  <c r="GR15" i="1"/>
  <c r="GR3" i="1"/>
  <c r="GR17" i="1"/>
  <c r="FO5" i="1"/>
  <c r="GF5" i="1"/>
  <c r="GN6" i="1"/>
  <c r="GP1" i="1"/>
  <c r="FS1" i="1"/>
  <c r="FO2" i="1"/>
  <c r="GF2" i="1"/>
  <c r="FO3" i="1"/>
  <c r="GE3" i="1"/>
  <c r="GP3" i="1"/>
  <c r="GJ4" i="1"/>
  <c r="GS4" i="1"/>
  <c r="FO4" i="1"/>
  <c r="GR4" i="1"/>
  <c r="GE5" i="1"/>
  <c r="GA5" i="1"/>
  <c r="GP6" i="1"/>
  <c r="FO9" i="1"/>
  <c r="GF9" i="1"/>
  <c r="GE9" i="1"/>
  <c r="GP13" i="1"/>
  <c r="GR14" i="1"/>
  <c r="GL15" i="1"/>
  <c r="GL16" i="1"/>
  <c r="GL20" i="1"/>
  <c r="FO20" i="1"/>
  <c r="GF20" i="1"/>
  <c r="GR21" i="1"/>
  <c r="GN22" i="1"/>
  <c r="GR22" i="1"/>
  <c r="GL22" i="1"/>
  <c r="GR23" i="1"/>
  <c r="FW30" i="1"/>
  <c r="GR33" i="1"/>
  <c r="FO33" i="1"/>
  <c r="GF33" i="1"/>
  <c r="GN33" i="1"/>
  <c r="GP33" i="1"/>
  <c r="GR34" i="1"/>
  <c r="FO35" i="1"/>
  <c r="GJ31" i="1"/>
  <c r="FO1" i="1"/>
  <c r="GS1" i="1"/>
  <c r="FO10" i="1"/>
  <c r="GF10" i="1"/>
  <c r="GP25" i="1"/>
  <c r="GN24" i="1"/>
  <c r="GJ15" i="1"/>
  <c r="GJ7" i="1"/>
  <c r="FO8" i="1"/>
  <c r="GF8" i="1"/>
  <c r="GJ14" i="1"/>
  <c r="GN11" i="1"/>
  <c r="FO17" i="1"/>
  <c r="GF17" i="1"/>
  <c r="GN25" i="1"/>
  <c r="GR13" i="1"/>
  <c r="GN10" i="1"/>
  <c r="FO6" i="1"/>
  <c r="GJ25" i="1"/>
  <c r="GJ32" i="1"/>
  <c r="GJ30" i="1"/>
  <c r="GS30" i="1"/>
  <c r="GP10" i="1"/>
  <c r="GR11" i="1"/>
  <c r="GR27" i="1"/>
  <c r="GL14" i="1"/>
  <c r="FS17" i="1"/>
  <c r="GP11" i="1"/>
  <c r="GN4" i="1"/>
  <c r="FO27" i="1"/>
  <c r="GN1" i="1"/>
  <c r="GJ35" i="1"/>
  <c r="GN14" i="1"/>
  <c r="GF4" i="1"/>
  <c r="GJ17" i="1"/>
  <c r="FO29" i="1"/>
  <c r="GF29" i="1"/>
  <c r="FS25" i="1"/>
  <c r="FW24" i="1"/>
  <c r="FS2" i="1"/>
  <c r="GA1" i="1"/>
  <c r="FS22" i="1"/>
  <c r="GR25" i="1"/>
  <c r="GR16" i="1"/>
  <c r="FS26" i="1"/>
  <c r="GP24" i="1"/>
  <c r="FO34" i="1"/>
  <c r="GF34" i="1"/>
  <c r="GJ34" i="1"/>
  <c r="GE23" i="1"/>
  <c r="GJ21" i="1"/>
  <c r="FS10" i="1"/>
  <c r="GA30" i="1"/>
  <c r="GP34" i="1"/>
  <c r="GP32" i="1"/>
  <c r="GE6" i="1"/>
  <c r="FW1" i="1"/>
  <c r="GR31" i="1"/>
  <c r="FO16" i="1"/>
  <c r="GF16" i="1"/>
  <c r="GL26" i="1"/>
  <c r="GN27" i="1"/>
  <c r="FO11" i="1"/>
  <c r="GL13" i="1"/>
  <c r="GJ23" i="1"/>
  <c r="GN16" i="1"/>
  <c r="FS12" i="1"/>
  <c r="GR7" i="1"/>
  <c r="GJ9" i="1"/>
  <c r="GA4" i="1"/>
  <c r="FO25" i="1"/>
  <c r="GS25" i="1"/>
  <c r="GL27" i="1"/>
  <c r="GJ24" i="1"/>
  <c r="FW16" i="1"/>
  <c r="GJ3" i="1"/>
  <c r="GP27" i="1"/>
  <c r="GP14" i="1"/>
  <c r="FW31" i="1"/>
  <c r="GP16" i="1"/>
  <c r="FO23" i="1"/>
  <c r="GN31" i="1"/>
  <c r="GN20" i="1"/>
  <c r="FW14" i="1"/>
  <c r="FO19" i="1"/>
  <c r="FO28" i="1"/>
  <c r="GF28" i="1"/>
  <c r="FW20" i="1"/>
  <c r="GL10" i="1"/>
  <c r="GJ6" i="1"/>
  <c r="GF35" i="1"/>
  <c r="FO14" i="1"/>
  <c r="GS14" i="1"/>
  <c r="GL33" i="1"/>
  <c r="GP35" i="1"/>
  <c r="GL18" i="1"/>
  <c r="FO24" i="1"/>
  <c r="FS15" i="1"/>
  <c r="GL9" i="1"/>
  <c r="GJ5" i="1"/>
  <c r="GS5" i="1"/>
  <c r="GJ2" i="1"/>
  <c r="GN35" i="1"/>
  <c r="GL23" i="1"/>
  <c r="GP19" i="1"/>
  <c r="FS6" i="1"/>
  <c r="GJ12" i="1"/>
  <c r="GS12" i="1"/>
  <c r="FW35" i="1"/>
  <c r="FS14" i="1"/>
  <c r="FO21" i="1"/>
  <c r="GF21" i="1"/>
  <c r="FS18" i="1"/>
  <c r="GR24" i="1"/>
  <c r="GL6" i="1"/>
  <c r="FW32" i="1"/>
  <c r="GE27" i="1"/>
  <c r="GL17" i="1"/>
  <c r="GL12" i="1"/>
  <c r="FO32" i="1"/>
  <c r="GS32" i="1"/>
  <c r="GN34" i="1"/>
  <c r="GJ16" i="1"/>
  <c r="GJ18" i="1"/>
  <c r="GS18" i="1"/>
  <c r="GJ8" i="1"/>
  <c r="GS8" i="1"/>
  <c r="FS27" i="1"/>
  <c r="FS33" i="1"/>
  <c r="GJ26" i="1"/>
  <c r="GS26" i="1"/>
  <c r="FW19" i="1"/>
  <c r="GN23" i="1"/>
  <c r="GJ22" i="1"/>
  <c r="GS22" i="1"/>
  <c r="GJ1" i="1"/>
  <c r="GL1" i="1"/>
  <c r="GF27" i="1"/>
  <c r="GF30" i="1"/>
  <c r="GJ19" i="1"/>
  <c r="GL19" i="1"/>
  <c r="GP15" i="1"/>
  <c r="FW15" i="1"/>
  <c r="GJ11" i="1"/>
  <c r="GL11" i="1"/>
  <c r="GL30" i="1"/>
  <c r="FO15" i="1"/>
  <c r="GS15" i="1"/>
  <c r="FW7" i="1"/>
  <c r="GP7" i="1"/>
  <c r="GJ20" i="1"/>
  <c r="GN3" i="1"/>
  <c r="GJ13" i="1"/>
  <c r="GL28" i="1"/>
  <c r="GJ28" i="1"/>
  <c r="GL32" i="1"/>
  <c r="GJ27" i="1"/>
  <c r="GS27" i="1"/>
  <c r="GF18" i="1"/>
  <c r="GN15" i="1"/>
  <c r="FO13" i="1"/>
  <c r="GF13" i="1"/>
  <c r="GF26" i="1"/>
  <c r="FO7" i="1"/>
  <c r="GF1" i="1"/>
  <c r="FO31" i="1"/>
  <c r="GL31" i="1"/>
  <c r="GF12" i="1"/>
  <c r="GL24" i="1"/>
  <c r="GF3" i="1"/>
  <c r="GL2" i="1"/>
  <c r="GF6" i="1"/>
  <c r="GS23" i="1"/>
  <c r="GF23" i="1"/>
  <c r="GJ33" i="1"/>
  <c r="GS13" i="1"/>
  <c r="GF22" i="1"/>
  <c r="GL34" i="1"/>
  <c r="GP23" i="1"/>
  <c r="FW23" i="1"/>
  <c r="GJ29" i="1"/>
  <c r="GJ10" i="1"/>
  <c r="GS35" i="1"/>
  <c r="GS29" i="1"/>
  <c r="GS24" i="1"/>
  <c r="GS17" i="1"/>
  <c r="GF14" i="1"/>
  <c r="GS20" i="1"/>
  <c r="GS3" i="1"/>
  <c r="GS2" i="1"/>
  <c r="GS7" i="1"/>
  <c r="GS9" i="1"/>
  <c r="GS10" i="1"/>
  <c r="GF24" i="1"/>
  <c r="GS28" i="1"/>
  <c r="GS33" i="1"/>
  <c r="GF32" i="1"/>
  <c r="GS6" i="1"/>
  <c r="GS11" i="1"/>
  <c r="GS16" i="1"/>
  <c r="GF25" i="1"/>
  <c r="GS19" i="1"/>
  <c r="GF11" i="1"/>
  <c r="GS34" i="1"/>
  <c r="GF19" i="1"/>
  <c r="GS21" i="1"/>
  <c r="GF7" i="1"/>
  <c r="GF15" i="1"/>
  <c r="GF31" i="1"/>
  <c r="GS31" i="1"/>
</calcChain>
</file>

<file path=xl/sharedStrings.xml><?xml version="1.0" encoding="utf-8"?>
<sst xmlns="http://schemas.openxmlformats.org/spreadsheetml/2006/main" count="1328" uniqueCount="446">
  <si>
    <t>■新型コロナウイルス感染症対応地方創生臨時交付金　管理台帳</t>
    <rPh sb="1" eb="3">
      <t>シンガタ</t>
    </rPh>
    <rPh sb="10" eb="24">
      <t>カンセンショウタイオウチホウソウセイリンジコウフキン</t>
    </rPh>
    <rPh sb="25" eb="27">
      <t>カンリ</t>
    </rPh>
    <rPh sb="27" eb="29">
      <t>ダイチョウ</t>
    </rPh>
    <phoneticPr fontId="19"/>
  </si>
  <si>
    <t>自治体
コード</t>
    <phoneticPr fontId="19"/>
  </si>
  <si>
    <t>都道府県
名</t>
    <phoneticPr fontId="19"/>
  </si>
  <si>
    <t>市町村
名</t>
    <phoneticPr fontId="19"/>
  </si>
  <si>
    <t>配分額計</t>
    <rPh sb="0" eb="3">
      <t>ハイブンガク</t>
    </rPh>
    <rPh sb="3" eb="4">
      <t>ケイ</t>
    </rPh>
    <phoneticPr fontId="22"/>
  </si>
  <si>
    <t>払済額</t>
    <rPh sb="0" eb="1">
      <t>ハラ</t>
    </rPh>
    <rPh sb="1" eb="2">
      <t>スミ</t>
    </rPh>
    <rPh sb="2" eb="3">
      <t>ガク</t>
    </rPh>
    <phoneticPr fontId="22"/>
  </si>
  <si>
    <t>内閣府配分額</t>
    <rPh sb="0" eb="3">
      <t>ナイカクフ</t>
    </rPh>
    <rPh sb="3" eb="6">
      <t>ハイブンガク</t>
    </rPh>
    <phoneticPr fontId="22"/>
  </si>
  <si>
    <t>チェック欄</t>
    <rPh sb="4" eb="5">
      <t>ラン</t>
    </rPh>
    <phoneticPr fontId="22"/>
  </si>
  <si>
    <t>未払額</t>
    <rPh sb="0" eb="2">
      <t>ミハラ</t>
    </rPh>
    <rPh sb="2" eb="3">
      <t>ガク</t>
    </rPh>
    <phoneticPr fontId="22"/>
  </si>
  <si>
    <t>エラーチェック</t>
    <phoneticPr fontId="22"/>
  </si>
  <si>
    <t>1A</t>
    <phoneticPr fontId="22"/>
  </si>
  <si>
    <t>1B</t>
    <phoneticPr fontId="22"/>
  </si>
  <si>
    <t>1C(1A-1B)</t>
    <phoneticPr fontId="22"/>
  </si>
  <si>
    <t>2A</t>
    <phoneticPr fontId="22"/>
  </si>
  <si>
    <t>2B</t>
    <phoneticPr fontId="22"/>
  </si>
  <si>
    <t>2C(2A-2B)</t>
    <phoneticPr fontId="22"/>
  </si>
  <si>
    <t>内閣府
第１次
交付限度額</t>
    <rPh sb="0" eb="3">
      <t>ナイカクフ</t>
    </rPh>
    <rPh sb="4" eb="5">
      <t>ダイ</t>
    </rPh>
    <rPh sb="6" eb="7">
      <t>ジ</t>
    </rPh>
    <rPh sb="8" eb="10">
      <t>コウフ</t>
    </rPh>
    <rPh sb="10" eb="13">
      <t>ゲンドガク</t>
    </rPh>
    <phoneticPr fontId="22"/>
  </si>
  <si>
    <t>交付限度額
合計（B)</t>
    <rPh sb="0" eb="2">
      <t>コウフ</t>
    </rPh>
    <rPh sb="2" eb="5">
      <t>ゲンドガク</t>
    </rPh>
    <rPh sb="6" eb="8">
      <t>ゴウケイ</t>
    </rPh>
    <phoneticPr fontId="22"/>
  </si>
  <si>
    <t>※入力セルは黄色セルのみ。</t>
    <rPh sb="1" eb="3">
      <t>ニュウリョク</t>
    </rPh>
    <rPh sb="6" eb="8">
      <t>キイロ</t>
    </rPh>
    <phoneticPr fontId="19"/>
  </si>
  <si>
    <t>総務省
交付決定額</t>
    <rPh sb="0" eb="3">
      <t>ソウムショウ</t>
    </rPh>
    <rPh sb="4" eb="6">
      <t>コウフ</t>
    </rPh>
    <rPh sb="6" eb="9">
      <t>ケッテイガク</t>
    </rPh>
    <phoneticPr fontId="22"/>
  </si>
  <si>
    <t>※貴都道府県管内の市町村分については、本シートに建制順にまとめてご提出ください。（各団体のExcelファイルをZIPでまとめる方法ではなく）</t>
    <rPh sb="1" eb="2">
      <t>キ</t>
    </rPh>
    <rPh sb="2" eb="6">
      <t>トドウフケン</t>
    </rPh>
    <rPh sb="6" eb="8">
      <t>カンナイ</t>
    </rPh>
    <rPh sb="9" eb="12">
      <t>シチョウソン</t>
    </rPh>
    <rPh sb="12" eb="13">
      <t>ブン</t>
    </rPh>
    <rPh sb="19" eb="20">
      <t>ホン</t>
    </rPh>
    <rPh sb="33" eb="35">
      <t>テイシュツ</t>
    </rPh>
    <rPh sb="41" eb="44">
      <t>カクダンタイ</t>
    </rPh>
    <rPh sb="63" eb="65">
      <t>ホウホウ</t>
    </rPh>
    <phoneticPr fontId="19"/>
  </si>
  <si>
    <t>交付決定額計</t>
    <rPh sb="0" eb="2">
      <t>コウフ</t>
    </rPh>
    <rPh sb="2" eb="5">
      <t>ケッテイガク</t>
    </rPh>
    <rPh sb="5" eb="6">
      <t>ケイ</t>
    </rPh>
    <phoneticPr fontId="19"/>
  </si>
  <si>
    <t>未払額</t>
    <rPh sb="0" eb="2">
      <t>ミバラ</t>
    </rPh>
    <rPh sb="2" eb="3">
      <t>ガク</t>
    </rPh>
    <phoneticPr fontId="22"/>
  </si>
  <si>
    <t>エラーチェック</t>
  </si>
  <si>
    <t>(交付決定額との確認)</t>
    <rPh sb="1" eb="3">
      <t>コウフ</t>
    </rPh>
    <rPh sb="3" eb="5">
      <t>ケッテイ</t>
    </rPh>
    <rPh sb="5" eb="6">
      <t>ガク</t>
    </rPh>
    <rPh sb="8" eb="10">
      <t>カクニン</t>
    </rPh>
    <phoneticPr fontId="22"/>
  </si>
  <si>
    <t>※この「管理台帳」の「概算請求・払額」欄において、各団体の概算払額を把握し、財務省協議の際の情報にしますので、期限厳守でのご提出をお願い申し上げます。</t>
    <phoneticPr fontId="19"/>
  </si>
  <si>
    <t>全交付決定額合計</t>
    <rPh sb="0" eb="1">
      <t>ゼン</t>
    </rPh>
    <rPh sb="1" eb="3">
      <t>コウフ</t>
    </rPh>
    <rPh sb="3" eb="5">
      <t>ケッテイ</t>
    </rPh>
    <rPh sb="5" eb="6">
      <t>ガク</t>
    </rPh>
    <rPh sb="6" eb="8">
      <t>ゴウケイ</t>
    </rPh>
    <phoneticPr fontId="19"/>
  </si>
  <si>
    <t>確認用</t>
    <rPh sb="0" eb="3">
      <t>カクニンヨウ</t>
    </rPh>
    <phoneticPr fontId="19"/>
  </si>
  <si>
    <t>概算払額</t>
    <rPh sb="0" eb="2">
      <t>ガイサン</t>
    </rPh>
    <rPh sb="2" eb="3">
      <t>ハラ</t>
    </rPh>
    <rPh sb="3" eb="4">
      <t>ガク</t>
    </rPh>
    <phoneticPr fontId="19"/>
  </si>
  <si>
    <t>（単位：円）</t>
    <rPh sb="1" eb="3">
      <t>タンイ</t>
    </rPh>
    <rPh sb="4" eb="5">
      <t>エン</t>
    </rPh>
    <phoneticPr fontId="19"/>
  </si>
  <si>
    <t>R3年度合計</t>
    <rPh sb="2" eb="4">
      <t>ネンド</t>
    </rPh>
    <rPh sb="4" eb="6">
      <t>ゴウケイ</t>
    </rPh>
    <phoneticPr fontId="19"/>
  </si>
  <si>
    <t>R３年度合計</t>
    <rPh sb="2" eb="4">
      <t>ネンド</t>
    </rPh>
    <rPh sb="4" eb="6">
      <t>ゴウケイ</t>
    </rPh>
    <phoneticPr fontId="19"/>
  </si>
  <si>
    <t>内閣府
第2次
交付限度額</t>
    <rPh sb="0" eb="3">
      <t>ナイカクフ</t>
    </rPh>
    <rPh sb="4" eb="5">
      <t>ダイ</t>
    </rPh>
    <rPh sb="6" eb="7">
      <t>ジ</t>
    </rPh>
    <rPh sb="8" eb="10">
      <t>コウフ</t>
    </rPh>
    <rPh sb="10" eb="13">
      <t>ゲンドガク</t>
    </rPh>
    <phoneticPr fontId="22"/>
  </si>
  <si>
    <t>内閣府
事業者支援交付金交付限度額（内閣府への実施計画提出〆切：令和3年5月20日）</t>
    <phoneticPr fontId="19"/>
  </si>
  <si>
    <t>内閣府
事業者支援交付金交付限度額（内閣府への実施計画提出〆切：令和3年7月30日）</t>
    <phoneticPr fontId="19"/>
  </si>
  <si>
    <t>概算請求・払額合計</t>
    <rPh sb="0" eb="2">
      <t>ガイサン</t>
    </rPh>
    <rPh sb="2" eb="4">
      <t>セイキュウ</t>
    </rPh>
    <rPh sb="5" eb="6">
      <t>ハライ</t>
    </rPh>
    <rPh sb="6" eb="7">
      <t>ガク</t>
    </rPh>
    <rPh sb="7" eb="9">
      <t>ゴウケイ</t>
    </rPh>
    <phoneticPr fontId="30"/>
  </si>
  <si>
    <t>概算払請求・払額</t>
    <rPh sb="0" eb="3">
      <t>ガイサンバラ</t>
    </rPh>
    <rPh sb="3" eb="5">
      <t>セイキュウ</t>
    </rPh>
    <rPh sb="6" eb="7">
      <t>ハラ</t>
    </rPh>
    <rPh sb="7" eb="8">
      <t>ガク</t>
    </rPh>
    <phoneticPr fontId="30"/>
  </si>
  <si>
    <t>1D</t>
    <phoneticPr fontId="30"/>
  </si>
  <si>
    <t>1D・1</t>
    <phoneticPr fontId="30"/>
  </si>
  <si>
    <t>（今回分）</t>
    <rPh sb="1" eb="3">
      <t>コンカイ</t>
    </rPh>
    <rPh sb="3" eb="4">
      <t>ブン</t>
    </rPh>
    <phoneticPr fontId="19"/>
  </si>
  <si>
    <t>R3.6.30入金分</t>
    <phoneticPr fontId="19"/>
  </si>
  <si>
    <t>2D</t>
    <phoneticPr fontId="30"/>
  </si>
  <si>
    <t>概算払請求・払額</t>
    <phoneticPr fontId="19"/>
  </si>
  <si>
    <t>3D</t>
    <phoneticPr fontId="30"/>
  </si>
  <si>
    <t>事業者支援交付金分（内閣府への実施計画提出〆切：令和3年5月20日）</t>
    <rPh sb="8" eb="9">
      <t>ブン</t>
    </rPh>
    <phoneticPr fontId="22"/>
  </si>
  <si>
    <t>事業者支援交付金分（内閣府への実施計画提出〆切：令和3年7月30日）</t>
    <rPh sb="8" eb="9">
      <t>ブン</t>
    </rPh>
    <phoneticPr fontId="22"/>
  </si>
  <si>
    <t>通常分合計額</t>
    <rPh sb="0" eb="2">
      <t>ツウジョウ</t>
    </rPh>
    <rPh sb="2" eb="3">
      <t>ブン</t>
    </rPh>
    <rPh sb="3" eb="6">
      <t>ゴウケイガク</t>
    </rPh>
    <phoneticPr fontId="22"/>
  </si>
  <si>
    <t>通常分合計額</t>
    <rPh sb="0" eb="2">
      <t>ツウジョウ</t>
    </rPh>
    <rPh sb="2" eb="3">
      <t>ブン</t>
    </rPh>
    <rPh sb="3" eb="5">
      <t>ゴウケイ</t>
    </rPh>
    <rPh sb="5" eb="6">
      <t>ガク</t>
    </rPh>
    <phoneticPr fontId="22"/>
  </si>
  <si>
    <t>3A</t>
    <phoneticPr fontId="22"/>
  </si>
  <si>
    <t>3B</t>
    <phoneticPr fontId="22"/>
  </si>
  <si>
    <t>3C(3A-3B)</t>
    <phoneticPr fontId="22"/>
  </si>
  <si>
    <t>4A</t>
    <phoneticPr fontId="22"/>
  </si>
  <si>
    <t>4B</t>
    <phoneticPr fontId="22"/>
  </si>
  <si>
    <t>4C(4A-4B)</t>
    <phoneticPr fontId="22"/>
  </si>
  <si>
    <t>4D</t>
    <phoneticPr fontId="30"/>
  </si>
  <si>
    <t>既請求額合計</t>
    <rPh sb="0" eb="1">
      <t>スデ</t>
    </rPh>
    <rPh sb="1" eb="3">
      <t>セイキュウ</t>
    </rPh>
    <rPh sb="3" eb="4">
      <t>ガク</t>
    </rPh>
    <rPh sb="4" eb="6">
      <t>ゴウケイ</t>
    </rPh>
    <phoneticPr fontId="19"/>
  </si>
  <si>
    <t>今回請求額合計</t>
    <rPh sb="0" eb="2">
      <t>コンカイ</t>
    </rPh>
    <rPh sb="2" eb="5">
      <t>セイキュウガク</t>
    </rPh>
    <rPh sb="5" eb="7">
      <t>ゴウケイ</t>
    </rPh>
    <phoneticPr fontId="19"/>
  </si>
  <si>
    <t>既請求額合計</t>
    <rPh sb="0" eb="1">
      <t>スデ</t>
    </rPh>
    <rPh sb="1" eb="4">
      <t>セイキュウガク</t>
    </rPh>
    <rPh sb="4" eb="6">
      <t>ゴウケイ</t>
    </rPh>
    <phoneticPr fontId="19"/>
  </si>
  <si>
    <t>概算払請求・払額</t>
  </si>
  <si>
    <t>協力要請推進枠分（内閣府への実施計画提出〆切：令和3年8月26日）</t>
    <rPh sb="9" eb="12">
      <t>ナイカクフ</t>
    </rPh>
    <rPh sb="14" eb="16">
      <t>ジッシ</t>
    </rPh>
    <rPh sb="16" eb="18">
      <t>ケイカク</t>
    </rPh>
    <rPh sb="18" eb="20">
      <t>テイシュツ</t>
    </rPh>
    <rPh sb="20" eb="22">
      <t>シメキリ</t>
    </rPh>
    <rPh sb="23" eb="25">
      <t>レイワ</t>
    </rPh>
    <rPh sb="26" eb="27">
      <t>ネン</t>
    </rPh>
    <rPh sb="28" eb="29">
      <t>ガツ</t>
    </rPh>
    <rPh sb="31" eb="32">
      <t>ニチ</t>
    </rPh>
    <phoneticPr fontId="31"/>
  </si>
  <si>
    <t>内閣府配分額</t>
    <rPh sb="0" eb="3">
      <t>ナイカクフ</t>
    </rPh>
    <rPh sb="3" eb="6">
      <t>ハイブンガク</t>
    </rPh>
    <phoneticPr fontId="31"/>
  </si>
  <si>
    <t>総務省
交付決定額</t>
    <rPh sb="0" eb="3">
      <t>ソウムショウ</t>
    </rPh>
    <rPh sb="4" eb="6">
      <t>コウフ</t>
    </rPh>
    <rPh sb="6" eb="9">
      <t>ケッテイガク</t>
    </rPh>
    <phoneticPr fontId="31"/>
  </si>
  <si>
    <t>チェック欄</t>
    <rPh sb="4" eb="5">
      <t>ラン</t>
    </rPh>
    <phoneticPr fontId="31"/>
  </si>
  <si>
    <t>概算請求・払額合計</t>
    <rPh sb="0" eb="2">
      <t>ガイサン</t>
    </rPh>
    <rPh sb="2" eb="4">
      <t>セイキュウ</t>
    </rPh>
    <rPh sb="5" eb="6">
      <t>フツ</t>
    </rPh>
    <rPh sb="6" eb="7">
      <t>ガク</t>
    </rPh>
    <rPh sb="7" eb="9">
      <t>ゴウケイ</t>
    </rPh>
    <phoneticPr fontId="31"/>
  </si>
  <si>
    <t>未払額</t>
    <rPh sb="0" eb="2">
      <t>ミハラ</t>
    </rPh>
    <rPh sb="2" eb="3">
      <t>ガク</t>
    </rPh>
    <phoneticPr fontId="31"/>
  </si>
  <si>
    <t>（今回分）</t>
    <rPh sb="1" eb="3">
      <t>コンカイ</t>
    </rPh>
    <rPh sb="3" eb="4">
      <t>ブン</t>
    </rPh>
    <phoneticPr fontId="30"/>
  </si>
  <si>
    <t>事業者支援交付金分</t>
    <rPh sb="0" eb="2">
      <t>ジギョウ</t>
    </rPh>
    <rPh sb="5" eb="8">
      <t>コウフキン</t>
    </rPh>
    <rPh sb="8" eb="9">
      <t>ブン</t>
    </rPh>
    <phoneticPr fontId="19"/>
  </si>
  <si>
    <t>協力要請推進枠交付金分</t>
    <rPh sb="0" eb="2">
      <t>キョウリョク</t>
    </rPh>
    <rPh sb="2" eb="4">
      <t>ヨウセイ</t>
    </rPh>
    <rPh sb="4" eb="6">
      <t>スイシン</t>
    </rPh>
    <rPh sb="6" eb="7">
      <t>ワク</t>
    </rPh>
    <rPh sb="7" eb="10">
      <t>コウフキン</t>
    </rPh>
    <rPh sb="10" eb="11">
      <t>ブン</t>
    </rPh>
    <phoneticPr fontId="19"/>
  </si>
  <si>
    <t>事業者支援交付金分合計額</t>
    <rPh sb="0" eb="2">
      <t>ジギョウ</t>
    </rPh>
    <rPh sb="2" eb="3">
      <t>シャ</t>
    </rPh>
    <rPh sb="3" eb="5">
      <t>シエン</t>
    </rPh>
    <rPh sb="5" eb="8">
      <t>コウフキン</t>
    </rPh>
    <rPh sb="8" eb="9">
      <t>ブン</t>
    </rPh>
    <rPh sb="9" eb="11">
      <t>ゴウケイ</t>
    </rPh>
    <rPh sb="11" eb="12">
      <t>ガク</t>
    </rPh>
    <phoneticPr fontId="19"/>
  </si>
  <si>
    <t>協力要請推進枠交付金分合計額</t>
    <rPh sb="0" eb="2">
      <t>キョウリョク</t>
    </rPh>
    <rPh sb="2" eb="4">
      <t>ヨウセイ</t>
    </rPh>
    <rPh sb="4" eb="6">
      <t>スイシン</t>
    </rPh>
    <rPh sb="6" eb="7">
      <t>ワク</t>
    </rPh>
    <rPh sb="7" eb="10">
      <t>コウフキン</t>
    </rPh>
    <rPh sb="10" eb="11">
      <t>ブン</t>
    </rPh>
    <rPh sb="11" eb="13">
      <t>ゴウケイ</t>
    </rPh>
    <rPh sb="13" eb="14">
      <t>ガク</t>
    </rPh>
    <phoneticPr fontId="19"/>
  </si>
  <si>
    <t>事業者支援交付金分合計額</t>
    <rPh sb="5" eb="8">
      <t>コウフキン</t>
    </rPh>
    <rPh sb="8" eb="9">
      <t>ブン</t>
    </rPh>
    <rPh sb="9" eb="12">
      <t>ゴウケイガク</t>
    </rPh>
    <phoneticPr fontId="19"/>
  </si>
  <si>
    <t>協力要請推進枠交付金分合計額</t>
    <rPh sb="0" eb="10">
      <t>キョウリョクヨウセイスイシンワクコウフキン</t>
    </rPh>
    <rPh sb="10" eb="11">
      <t>ブン</t>
    </rPh>
    <rPh sb="11" eb="14">
      <t>ゴウケイガク</t>
    </rPh>
    <phoneticPr fontId="19"/>
  </si>
  <si>
    <t>1D・2</t>
  </si>
  <si>
    <t>R3.10.8入金分</t>
  </si>
  <si>
    <t>R3.10.8入金分</t>
    <phoneticPr fontId="19"/>
  </si>
  <si>
    <t>1D・3</t>
    <phoneticPr fontId="30"/>
  </si>
  <si>
    <t>2D・1</t>
    <phoneticPr fontId="19"/>
  </si>
  <si>
    <t>事業者支援交付金分（内閣府への実施計画提出〆切：令和3年9月15日）</t>
    <rPh sb="8" eb="9">
      <t>ブン</t>
    </rPh>
    <phoneticPr fontId="22"/>
  </si>
  <si>
    <t>内閣府
事業者支援交付金交付限度額（内閣府への実施計画提出〆切：令和3年9月15日）</t>
    <rPh sb="0" eb="2">
      <t>ナイカク</t>
    </rPh>
    <rPh sb="2" eb="3">
      <t>フ</t>
    </rPh>
    <rPh sb="4" eb="6">
      <t>ジギョウ</t>
    </rPh>
    <rPh sb="6" eb="7">
      <t>シャ</t>
    </rPh>
    <rPh sb="7" eb="9">
      <t>シエン</t>
    </rPh>
    <rPh sb="9" eb="12">
      <t>コウフキン</t>
    </rPh>
    <rPh sb="12" eb="14">
      <t>コウフ</t>
    </rPh>
    <rPh sb="14" eb="16">
      <t>ゲンド</t>
    </rPh>
    <rPh sb="16" eb="17">
      <t>ガク</t>
    </rPh>
    <phoneticPr fontId="19"/>
  </si>
  <si>
    <t>【通常分】
内閣府
配分額（内閣府への実施計画提出〆切：令和3年7月30日）</t>
    <rPh sb="10" eb="12">
      <t>ハイブン</t>
    </rPh>
    <rPh sb="12" eb="13">
      <t>ガク</t>
    </rPh>
    <phoneticPr fontId="19"/>
  </si>
  <si>
    <t>【通常分】
内閣府
配分額（内閣府への実施計画提出〆切：令和3年9月15日）</t>
    <rPh sb="6" eb="8">
      <t>ナイカク</t>
    </rPh>
    <rPh sb="8" eb="9">
      <t>フ</t>
    </rPh>
    <rPh sb="10" eb="12">
      <t>ハイブン</t>
    </rPh>
    <rPh sb="12" eb="13">
      <t>ガク</t>
    </rPh>
    <phoneticPr fontId="19"/>
  </si>
  <si>
    <t>【事業者支援交付金】
内閣府
配分額（内閣府への実施計画提出〆切：令和3年5月20日）</t>
    <rPh sb="15" eb="17">
      <t>ハイブン</t>
    </rPh>
    <rPh sb="17" eb="18">
      <t>ガク</t>
    </rPh>
    <phoneticPr fontId="19"/>
  </si>
  <si>
    <t>【事業者支援交付金】
内閣府
配分額（内閣府への実施計画提出〆切：令和3年7月30日）</t>
    <rPh sb="15" eb="17">
      <t>ハイブン</t>
    </rPh>
    <rPh sb="17" eb="18">
      <t>ガク</t>
    </rPh>
    <phoneticPr fontId="19"/>
  </si>
  <si>
    <t>【事業者支援交付金】
内閣府
配分額（内閣府への実施計画提出〆切：令和3年9月15日）</t>
    <rPh sb="11" eb="13">
      <t>ナイカク</t>
    </rPh>
    <rPh sb="13" eb="14">
      <t>フ</t>
    </rPh>
    <rPh sb="15" eb="16">
      <t>フン</t>
    </rPh>
    <rPh sb="16" eb="17">
      <t>ガク</t>
    </rPh>
    <phoneticPr fontId="19"/>
  </si>
  <si>
    <t>【協力要請推進枠交付金】
内閣府
配分額（内閣府への実施計画提出〆切：令和3年8月26日）</t>
    <rPh sb="13" eb="16">
      <t>ナイカクフ</t>
    </rPh>
    <rPh sb="17" eb="19">
      <t>ハイブン</t>
    </rPh>
    <phoneticPr fontId="19"/>
  </si>
  <si>
    <t>通常分（内閣府への実施計画提出〆切：令和3年7月30日）</t>
    <rPh sb="0" eb="2">
      <t>ツウジョウ</t>
    </rPh>
    <rPh sb="2" eb="3">
      <t>ブン</t>
    </rPh>
    <phoneticPr fontId="22"/>
  </si>
  <si>
    <t>通常分（内閣府への実施計画提出〆切：令和3年9月15日）</t>
    <rPh sb="0" eb="2">
      <t>ツウジョウ</t>
    </rPh>
    <rPh sb="2" eb="3">
      <t>ブン</t>
    </rPh>
    <phoneticPr fontId="22"/>
  </si>
  <si>
    <t>通常分</t>
    <rPh sb="0" eb="2">
      <t>ツウジョウ</t>
    </rPh>
    <rPh sb="2" eb="3">
      <t>ブン</t>
    </rPh>
    <phoneticPr fontId="19"/>
  </si>
  <si>
    <t>【通常分】
内閣府
配分額（内閣府への実施計画提出〆切：令和3年4月30日）</t>
    <rPh sb="10" eb="12">
      <t>ハイブン</t>
    </rPh>
    <rPh sb="12" eb="13">
      <t>ガク</t>
    </rPh>
    <phoneticPr fontId="19"/>
  </si>
  <si>
    <t>通常分（内閣府への実施計画提出〆切：令和3年4月30日）</t>
    <rPh sb="0" eb="2">
      <t>ツウジョウ</t>
    </rPh>
    <rPh sb="2" eb="3">
      <t>ブン</t>
    </rPh>
    <phoneticPr fontId="22"/>
  </si>
  <si>
    <t>内閣府
事業者支援交付金交付限度額（内閣府への実施計画提出〆切：令和3年10月11日）</t>
    <rPh sb="0" eb="2">
      <t>ナイカク</t>
    </rPh>
    <rPh sb="2" eb="3">
      <t>フ</t>
    </rPh>
    <rPh sb="4" eb="6">
      <t>ジギョウ</t>
    </rPh>
    <rPh sb="6" eb="7">
      <t>シャ</t>
    </rPh>
    <rPh sb="7" eb="9">
      <t>シエン</t>
    </rPh>
    <rPh sb="9" eb="12">
      <t>コウフキン</t>
    </rPh>
    <rPh sb="12" eb="14">
      <t>コウフ</t>
    </rPh>
    <rPh sb="14" eb="16">
      <t>ゲンド</t>
    </rPh>
    <rPh sb="16" eb="17">
      <t>ガク</t>
    </rPh>
    <phoneticPr fontId="19"/>
  </si>
  <si>
    <t>【通常分】
内閣府
配分額（内閣府への実施計画提出〆切：令和3年10月11日）</t>
    <rPh sb="6" eb="8">
      <t>ナイカク</t>
    </rPh>
    <rPh sb="8" eb="9">
      <t>フ</t>
    </rPh>
    <rPh sb="10" eb="12">
      <t>ハイブン</t>
    </rPh>
    <rPh sb="12" eb="13">
      <t>ガク</t>
    </rPh>
    <phoneticPr fontId="19"/>
  </si>
  <si>
    <t>【事業者支援交付金】
内閣府
配分額（内閣府への実施計画提出〆切：令和3年10月11日）</t>
    <rPh sb="11" eb="13">
      <t>ナイカク</t>
    </rPh>
    <rPh sb="13" eb="14">
      <t>フ</t>
    </rPh>
    <rPh sb="15" eb="16">
      <t>フン</t>
    </rPh>
    <rPh sb="16" eb="17">
      <t>ガク</t>
    </rPh>
    <phoneticPr fontId="19"/>
  </si>
  <si>
    <t>通常分（内閣府への実施計画提出〆切：令和3年10月11日）</t>
    <rPh sb="0" eb="2">
      <t>ツウジョウ</t>
    </rPh>
    <rPh sb="2" eb="3">
      <t>ブン</t>
    </rPh>
    <phoneticPr fontId="22"/>
  </si>
  <si>
    <t>４D・1</t>
    <phoneticPr fontId="30"/>
  </si>
  <si>
    <t>8A</t>
  </si>
  <si>
    <t>8B</t>
  </si>
  <si>
    <t>8C(8A-8B)</t>
  </si>
  <si>
    <t>8D</t>
  </si>
  <si>
    <t>事業者支援交付金分（内閣府への実施計画提出〆切：令和3年10月11日）</t>
    <rPh sb="8" eb="9">
      <t>ブン</t>
    </rPh>
    <phoneticPr fontId="22"/>
  </si>
  <si>
    <t>R3.11.5入金分</t>
  </si>
  <si>
    <t>R3.11.5入金分</t>
    <phoneticPr fontId="19"/>
  </si>
  <si>
    <t>1D・4</t>
    <phoneticPr fontId="19"/>
  </si>
  <si>
    <t>R3.12.8入金分</t>
  </si>
  <si>
    <t>R3.12.8入金分</t>
    <phoneticPr fontId="19"/>
  </si>
  <si>
    <t>2D・2</t>
    <phoneticPr fontId="19"/>
  </si>
  <si>
    <t>2D・3</t>
  </si>
  <si>
    <t>3D・1</t>
    <phoneticPr fontId="19"/>
  </si>
  <si>
    <t>４D・2</t>
    <phoneticPr fontId="30"/>
  </si>
  <si>
    <t>概算払請求・払額</t>
    <phoneticPr fontId="30"/>
  </si>
  <si>
    <t>9D・2</t>
  </si>
  <si>
    <t>即時対応特定経費交付金分</t>
    <rPh sb="0" eb="2">
      <t>ソクジ</t>
    </rPh>
    <rPh sb="2" eb="4">
      <t>タイオウ</t>
    </rPh>
    <rPh sb="4" eb="6">
      <t>トクテイ</t>
    </rPh>
    <rPh sb="6" eb="8">
      <t>ケイヒ</t>
    </rPh>
    <rPh sb="8" eb="11">
      <t>コウフキン</t>
    </rPh>
    <rPh sb="11" eb="12">
      <t>ブン</t>
    </rPh>
    <phoneticPr fontId="19"/>
  </si>
  <si>
    <t>即時対応特定経費交付金分</t>
    <phoneticPr fontId="19"/>
  </si>
  <si>
    <t>内閣府
協力要請推進枠交付金交付限度額（内閣府への実施計画提出〆切：令和3年8月26日）</t>
    <rPh sb="0" eb="3">
      <t>ナイカクフ</t>
    </rPh>
    <rPh sb="11" eb="14">
      <t>コウフキン</t>
    </rPh>
    <rPh sb="14" eb="16">
      <t>コウフ</t>
    </rPh>
    <rPh sb="16" eb="19">
      <t>ゲンドガク</t>
    </rPh>
    <phoneticPr fontId="19"/>
  </si>
  <si>
    <t>内閣府
協力要請推進枠交付金交付限度額（内閣府への実施計画提出〆切：令和3年12月８日）</t>
    <rPh sb="0" eb="3">
      <t>ナイカクフ</t>
    </rPh>
    <rPh sb="11" eb="14">
      <t>コウフキン</t>
    </rPh>
    <rPh sb="14" eb="16">
      <t>コウフ</t>
    </rPh>
    <rPh sb="16" eb="19">
      <t>ゲンドガク</t>
    </rPh>
    <phoneticPr fontId="19"/>
  </si>
  <si>
    <t>内閣府
即時対応枠交付限度額（内閣府への実施計画提出〆切：令和3年12月８日）</t>
    <rPh sb="0" eb="3">
      <t>ナイカクフ</t>
    </rPh>
    <rPh sb="4" eb="6">
      <t>ソクジ</t>
    </rPh>
    <rPh sb="6" eb="8">
      <t>タイオウ</t>
    </rPh>
    <rPh sb="8" eb="9">
      <t>ワク</t>
    </rPh>
    <rPh sb="9" eb="11">
      <t>コウフ</t>
    </rPh>
    <rPh sb="11" eb="13">
      <t>ゲンド</t>
    </rPh>
    <rPh sb="13" eb="14">
      <t>ガク</t>
    </rPh>
    <phoneticPr fontId="19"/>
  </si>
  <si>
    <t>【協力要請推進枠交付金】
内閣府
配分額（内閣府への実施計画提出〆切：令和３年12月８日）</t>
    <rPh sb="13" eb="16">
      <t>ナイカクフ</t>
    </rPh>
    <rPh sb="17" eb="19">
      <t>ハイブン</t>
    </rPh>
    <phoneticPr fontId="19"/>
  </si>
  <si>
    <t>【即時対応特定経費交付金分】
内閣府
配分額（内閣府への実施計画提出〆切：令和３年12月８日）</t>
    <rPh sb="15" eb="18">
      <t>ナイカクフ</t>
    </rPh>
    <rPh sb="19" eb="21">
      <t>ハイブン</t>
    </rPh>
    <phoneticPr fontId="19"/>
  </si>
  <si>
    <r>
      <t>即時対応特定経費交付金分</t>
    </r>
    <r>
      <rPr>
        <sz val="10"/>
        <rFont val="ＭＳ Ｐゴシック"/>
        <family val="3"/>
        <charset val="128"/>
      </rPr>
      <t>（内閣府への実施計画提出〆切：令和３年12月８日）</t>
    </r>
    <phoneticPr fontId="31"/>
  </si>
  <si>
    <r>
      <t>協力要請推進枠分</t>
    </r>
    <r>
      <rPr>
        <sz val="10"/>
        <rFont val="ＭＳ Ｐゴシック"/>
        <family val="3"/>
        <charset val="128"/>
      </rPr>
      <t>（内閣府への実施計画提出〆切：令和３年12月８日）</t>
    </r>
    <phoneticPr fontId="31"/>
  </si>
  <si>
    <t>内閣府
第3次
交付限度額</t>
    <rPh sb="0" eb="3">
      <t>ナイカクフ</t>
    </rPh>
    <rPh sb="4" eb="5">
      <t>ダイ</t>
    </rPh>
    <rPh sb="6" eb="7">
      <t>ジ</t>
    </rPh>
    <rPh sb="8" eb="10">
      <t>コウフ</t>
    </rPh>
    <rPh sb="10" eb="13">
      <t>ゲンドガク</t>
    </rPh>
    <phoneticPr fontId="22"/>
  </si>
  <si>
    <t>内閣府
事業者支援交付金交付限度額（内閣府への実施計画提出〆切：令和4年1月31日）</t>
    <rPh sb="0" eb="2">
      <t>ナイカク</t>
    </rPh>
    <rPh sb="2" eb="3">
      <t>フ</t>
    </rPh>
    <rPh sb="4" eb="6">
      <t>ジギョウ</t>
    </rPh>
    <rPh sb="6" eb="7">
      <t>シャ</t>
    </rPh>
    <rPh sb="7" eb="9">
      <t>シエン</t>
    </rPh>
    <rPh sb="9" eb="12">
      <t>コウフキン</t>
    </rPh>
    <rPh sb="12" eb="14">
      <t>コウフ</t>
    </rPh>
    <rPh sb="14" eb="16">
      <t>ゲンド</t>
    </rPh>
    <rPh sb="16" eb="17">
      <t>ガク</t>
    </rPh>
    <phoneticPr fontId="19"/>
  </si>
  <si>
    <t>【通常分】
内閣府
配分額（内閣府への実施計画提出〆切：令和4年1月31日）</t>
    <rPh sb="6" eb="8">
      <t>ナイカク</t>
    </rPh>
    <rPh sb="8" eb="9">
      <t>フ</t>
    </rPh>
    <rPh sb="10" eb="12">
      <t>ハイブン</t>
    </rPh>
    <rPh sb="12" eb="13">
      <t>ガク</t>
    </rPh>
    <phoneticPr fontId="19"/>
  </si>
  <si>
    <t>【事業者支援交付金】
内閣府
配分額（内閣府への実施計画提出〆切：令和4年1月31日）</t>
    <rPh sb="11" eb="13">
      <t>ナイカク</t>
    </rPh>
    <rPh sb="13" eb="14">
      <t>フ</t>
    </rPh>
    <rPh sb="15" eb="16">
      <t>フン</t>
    </rPh>
    <rPh sb="16" eb="17">
      <t>ガク</t>
    </rPh>
    <phoneticPr fontId="19"/>
  </si>
  <si>
    <t>1D・5</t>
    <phoneticPr fontId="19"/>
  </si>
  <si>
    <t>R4.1.25入金分</t>
    <rPh sb="7" eb="9">
      <t>ニュウキン</t>
    </rPh>
    <rPh sb="9" eb="10">
      <t>ブン</t>
    </rPh>
    <phoneticPr fontId="19"/>
  </si>
  <si>
    <t>1D・6</t>
    <phoneticPr fontId="30"/>
  </si>
  <si>
    <t>↑３月１６日(水)までにご提出分</t>
    <rPh sb="2" eb="3">
      <t>/</t>
    </rPh>
    <rPh sb="7" eb="8">
      <t>ミズ</t>
    </rPh>
    <phoneticPr fontId="19"/>
  </si>
  <si>
    <t>2D・4</t>
    <phoneticPr fontId="19"/>
  </si>
  <si>
    <t>2D・5</t>
    <phoneticPr fontId="30"/>
  </si>
  <si>
    <t>3D・2</t>
    <phoneticPr fontId="19"/>
  </si>
  <si>
    <t>3D・3</t>
    <phoneticPr fontId="19"/>
  </si>
  <si>
    <t>3D・4</t>
    <phoneticPr fontId="30"/>
  </si>
  <si>
    <t>４D・3</t>
    <phoneticPr fontId="30"/>
  </si>
  <si>
    <t>8D・1</t>
  </si>
  <si>
    <t>8D・2</t>
  </si>
  <si>
    <t>8D・3</t>
  </si>
  <si>
    <t>9D・3</t>
  </si>
  <si>
    <t>11D・1</t>
  </si>
  <si>
    <t>11D・2</t>
  </si>
  <si>
    <t>通常分（内閣府への実施計画提出〆切：令和4年1月31日）</t>
    <rPh sb="0" eb="2">
      <t>ツウジョウ</t>
    </rPh>
    <rPh sb="2" eb="3">
      <t>ブン</t>
    </rPh>
    <phoneticPr fontId="22"/>
  </si>
  <si>
    <t>5A</t>
    <phoneticPr fontId="22"/>
  </si>
  <si>
    <t>5B</t>
    <phoneticPr fontId="22"/>
  </si>
  <si>
    <t>5C(5A-5B)</t>
    <phoneticPr fontId="22"/>
  </si>
  <si>
    <t>5D</t>
    <phoneticPr fontId="30"/>
  </si>
  <si>
    <t>6A</t>
    <phoneticPr fontId="19"/>
  </si>
  <si>
    <t>6B</t>
    <phoneticPr fontId="19"/>
  </si>
  <si>
    <t>6C(6A-6B)</t>
    <phoneticPr fontId="19"/>
  </si>
  <si>
    <t>6D</t>
    <phoneticPr fontId="19"/>
  </si>
  <si>
    <t>6D・1</t>
    <phoneticPr fontId="19"/>
  </si>
  <si>
    <t>6D・2</t>
    <phoneticPr fontId="19"/>
  </si>
  <si>
    <t>6D・3</t>
    <phoneticPr fontId="19"/>
  </si>
  <si>
    <t>6D・4</t>
    <phoneticPr fontId="19"/>
  </si>
  <si>
    <t>6D・5</t>
    <phoneticPr fontId="19"/>
  </si>
  <si>
    <t>6D・6</t>
    <phoneticPr fontId="30"/>
  </si>
  <si>
    <t>7A</t>
    <phoneticPr fontId="19"/>
  </si>
  <si>
    <t>7B</t>
    <phoneticPr fontId="19"/>
  </si>
  <si>
    <t>7C(7A-7B)</t>
    <phoneticPr fontId="19"/>
  </si>
  <si>
    <t>7D</t>
    <phoneticPr fontId="19"/>
  </si>
  <si>
    <t>7D・1</t>
    <phoneticPr fontId="19"/>
  </si>
  <si>
    <t>7D・2</t>
    <phoneticPr fontId="19"/>
  </si>
  <si>
    <t>7D・3</t>
    <phoneticPr fontId="19"/>
  </si>
  <si>
    <t>7D・4</t>
    <phoneticPr fontId="19"/>
  </si>
  <si>
    <t>7D・5</t>
    <phoneticPr fontId="30"/>
  </si>
  <si>
    <t>8D・4</t>
  </si>
  <si>
    <t>9A</t>
  </si>
  <si>
    <t>9B</t>
  </si>
  <si>
    <t>9C(9A-9B)</t>
  </si>
  <si>
    <t>9D</t>
  </si>
  <si>
    <t>9D・1</t>
  </si>
  <si>
    <t>事業者支援交付金分（内閣府への実施計画提出〆切：令和4年1月31日）</t>
    <rPh sb="8" eb="9">
      <t>ブン</t>
    </rPh>
    <phoneticPr fontId="22"/>
  </si>
  <si>
    <t>10A</t>
  </si>
  <si>
    <t>10B</t>
  </si>
  <si>
    <t>10C(10A-10B)</t>
  </si>
  <si>
    <t>10D</t>
  </si>
  <si>
    <t>10D・1</t>
    <phoneticPr fontId="19"/>
  </si>
  <si>
    <t>5D・1</t>
    <phoneticPr fontId="30"/>
  </si>
  <si>
    <t>11A</t>
  </si>
  <si>
    <t>11B</t>
  </si>
  <si>
    <t>11C(11A-11B)</t>
  </si>
  <si>
    <t>11D</t>
  </si>
  <si>
    <t>11D・3</t>
  </si>
  <si>
    <t>11D・4</t>
  </si>
  <si>
    <t>11D・5</t>
  </si>
  <si>
    <t>13A</t>
  </si>
  <si>
    <t>13B</t>
  </si>
  <si>
    <t>13C(13A-13B)</t>
  </si>
  <si>
    <t>13D</t>
  </si>
  <si>
    <t>13D・1</t>
  </si>
  <si>
    <t>12A</t>
  </si>
  <si>
    <t>12B</t>
  </si>
  <si>
    <t>12C(12A-12B)</t>
  </si>
  <si>
    <t>12D</t>
  </si>
  <si>
    <t>12D・1</t>
  </si>
  <si>
    <t>14A</t>
  </si>
  <si>
    <t>14B</t>
  </si>
  <si>
    <t>14C(14A-14B)</t>
  </si>
  <si>
    <t>14D</t>
  </si>
  <si>
    <t>14D・1</t>
  </si>
  <si>
    <t>14D・2</t>
  </si>
  <si>
    <t>15A</t>
  </si>
  <si>
    <t>15B</t>
  </si>
  <si>
    <t>15C(15A-15B)</t>
  </si>
  <si>
    <t>15D</t>
  </si>
  <si>
    <t>15D・1</t>
  </si>
  <si>
    <t>R4.3.31 入金分</t>
    <rPh sb="8" eb="11">
      <t>ニュウキンブン</t>
    </rPh>
    <phoneticPr fontId="19"/>
  </si>
  <si>
    <t>12D・2</t>
    <phoneticPr fontId="19"/>
  </si>
  <si>
    <t>戻入額</t>
    <rPh sb="0" eb="1">
      <t>モド</t>
    </rPh>
    <rPh sb="1" eb="2">
      <t>ハイ</t>
    </rPh>
    <rPh sb="2" eb="3">
      <t>ガク</t>
    </rPh>
    <phoneticPr fontId="22"/>
  </si>
  <si>
    <t>1F(1B-1D)</t>
    <phoneticPr fontId="22"/>
  </si>
  <si>
    <t>1E</t>
    <phoneticPr fontId="22"/>
  </si>
  <si>
    <t>2E</t>
    <phoneticPr fontId="19"/>
  </si>
  <si>
    <t>2F(2B-2D)</t>
    <phoneticPr fontId="22"/>
  </si>
  <si>
    <t>3E</t>
    <phoneticPr fontId="19"/>
  </si>
  <si>
    <t>3F(3B-3D)</t>
    <phoneticPr fontId="22"/>
  </si>
  <si>
    <t>4E</t>
    <phoneticPr fontId="19"/>
  </si>
  <si>
    <t>4F(4B-4D)</t>
    <phoneticPr fontId="22"/>
  </si>
  <si>
    <t>5F(5B-5D)</t>
    <phoneticPr fontId="22"/>
  </si>
  <si>
    <t>6E</t>
    <phoneticPr fontId="19"/>
  </si>
  <si>
    <t>6F(6B-6D)</t>
    <phoneticPr fontId="22"/>
  </si>
  <si>
    <t>7E</t>
    <phoneticPr fontId="19"/>
  </si>
  <si>
    <t>7F(7B-7D)</t>
    <phoneticPr fontId="22"/>
  </si>
  <si>
    <t>戻入額</t>
    <rPh sb="0" eb="1">
      <t>モド</t>
    </rPh>
    <rPh sb="1" eb="2">
      <t>ハイ</t>
    </rPh>
    <rPh sb="2" eb="3">
      <t>ガク</t>
    </rPh>
    <phoneticPr fontId="19"/>
  </si>
  <si>
    <t>８E</t>
    <phoneticPr fontId="19"/>
  </si>
  <si>
    <t>8F(8B-8D)</t>
    <phoneticPr fontId="19"/>
  </si>
  <si>
    <t>9E</t>
    <phoneticPr fontId="19"/>
  </si>
  <si>
    <t>9F(9B-9D)</t>
    <phoneticPr fontId="19"/>
  </si>
  <si>
    <t>10F(10B-10D)</t>
    <phoneticPr fontId="19"/>
  </si>
  <si>
    <t>11F(11B-11D)</t>
    <phoneticPr fontId="19"/>
  </si>
  <si>
    <t>12F(12B-12D)</t>
    <phoneticPr fontId="19"/>
  </si>
  <si>
    <t>13F(13B-13D)</t>
    <phoneticPr fontId="19"/>
  </si>
  <si>
    <t>14F(14B-14D)</t>
    <phoneticPr fontId="19"/>
  </si>
  <si>
    <t>15F(15B-15D)</t>
    <phoneticPr fontId="19"/>
  </si>
  <si>
    <t>戻入額</t>
    <rPh sb="0" eb="1">
      <t>モド</t>
    </rPh>
    <rPh sb="1" eb="2">
      <t>ハイ</t>
    </rPh>
    <rPh sb="2" eb="3">
      <t>ガク</t>
    </rPh>
    <phoneticPr fontId="19"/>
  </si>
  <si>
    <t>2G(1B+2B＋3B＋4B＋５B)</t>
  </si>
  <si>
    <t>3G(6B+7B+8B＋9B＋10B)</t>
  </si>
  <si>
    <t>4G(11B＋12B＋13B)</t>
  </si>
  <si>
    <t>5G(14B＋15B)</t>
  </si>
  <si>
    <t>1H(2H+3H+4H)</t>
  </si>
  <si>
    <t>2H(2H・1+2H・2)</t>
  </si>
  <si>
    <t>2H・1</t>
  </si>
  <si>
    <t>2H・2</t>
  </si>
  <si>
    <t>3H(3H・１+3H・2)</t>
  </si>
  <si>
    <t>3H・1</t>
  </si>
  <si>
    <t>3H・2</t>
  </si>
  <si>
    <t>4H(4H・１+4H・2)</t>
  </si>
  <si>
    <t>4H・1</t>
  </si>
  <si>
    <t>4H・2</t>
  </si>
  <si>
    <t>5H(5H・１+5H・2)</t>
  </si>
  <si>
    <t>5H・1</t>
  </si>
  <si>
    <t>5H・2</t>
  </si>
  <si>
    <t>2I(1E+2E＋3E＋4E＋５E)</t>
  </si>
  <si>
    <t>3I(6E+7E+8E＋9E＋10E)</t>
  </si>
  <si>
    <t>1J(2J+3J+4J)</t>
  </si>
  <si>
    <t>2J(1F+2F+3F+4F )</t>
  </si>
  <si>
    <t>3J(5F+6F+7F+8F)</t>
  </si>
  <si>
    <t>4J(9F＋10F)</t>
  </si>
  <si>
    <t>5J(11F)</t>
  </si>
  <si>
    <t>1I(2I+3I+4+5I)</t>
    <phoneticPr fontId="19"/>
  </si>
  <si>
    <t>1G(2G+3G+4G+5G)</t>
    <phoneticPr fontId="19"/>
  </si>
  <si>
    <t>繰越額</t>
    <rPh sb="0" eb="2">
      <t>クリコ</t>
    </rPh>
    <rPh sb="2" eb="3">
      <t>ガク</t>
    </rPh>
    <phoneticPr fontId="19"/>
  </si>
  <si>
    <t>1K(2K+3K)</t>
    <phoneticPr fontId="19"/>
  </si>
  <si>
    <t>2K</t>
    <phoneticPr fontId="19"/>
  </si>
  <si>
    <t>3K</t>
    <phoneticPr fontId="19"/>
  </si>
  <si>
    <t>事故繰越</t>
    <rPh sb="0" eb="2">
      <t>ジコ</t>
    </rPh>
    <rPh sb="2" eb="4">
      <t>クリコ</t>
    </rPh>
    <phoneticPr fontId="19"/>
  </si>
  <si>
    <t>翌債</t>
    <rPh sb="0" eb="1">
      <t>ヨク</t>
    </rPh>
    <rPh sb="1" eb="2">
      <t>サイ</t>
    </rPh>
    <phoneticPr fontId="19"/>
  </si>
  <si>
    <t>2K・1</t>
    <phoneticPr fontId="19"/>
  </si>
  <si>
    <t>2K・2</t>
    <phoneticPr fontId="19"/>
  </si>
  <si>
    <t>3K・１</t>
    <phoneticPr fontId="19"/>
  </si>
  <si>
    <t>3K・２</t>
  </si>
  <si>
    <t>3K・３</t>
  </si>
  <si>
    <t>3K・４</t>
  </si>
  <si>
    <t>L(1D・6+2D・5+3D・4+4D・3+5D・1+6D・6+7D・5+8D・4+9D・3＋10D・1＋11D・5+12D・2+13D・１+14Ｄ・２+15Ｄ・１)</t>
    <phoneticPr fontId="19"/>
  </si>
  <si>
    <t>内閣府
即時対応枠交付限度額（内閣府への実施計画提出〆切：令和4年2月28日）</t>
    <rPh sb="0" eb="3">
      <t>ナイカクフ</t>
    </rPh>
    <rPh sb="4" eb="6">
      <t>ソクジ</t>
    </rPh>
    <rPh sb="6" eb="8">
      <t>タイオウ</t>
    </rPh>
    <rPh sb="8" eb="9">
      <t>ワク</t>
    </rPh>
    <rPh sb="9" eb="11">
      <t>コウフ</t>
    </rPh>
    <rPh sb="11" eb="13">
      <t>ゲンド</t>
    </rPh>
    <rPh sb="13" eb="14">
      <t>ガク</t>
    </rPh>
    <phoneticPr fontId="19"/>
  </si>
  <si>
    <t>内閣府
協力要請推進枠交付金交付限度額（内閣府への実施計画提出〆切：令和4年2月28日）</t>
    <rPh sb="0" eb="3">
      <t>ナイカクフ</t>
    </rPh>
    <rPh sb="11" eb="14">
      <t>コウフキン</t>
    </rPh>
    <rPh sb="14" eb="16">
      <t>コウフ</t>
    </rPh>
    <rPh sb="16" eb="19">
      <t>ゲンドガク</t>
    </rPh>
    <phoneticPr fontId="19"/>
  </si>
  <si>
    <t>【即時対応特定経費交付金分】
内閣府
配分額（内閣府への実施計画提出〆切：令和4年2月28日）</t>
    <rPh sb="15" eb="18">
      <t>ナイカクフ</t>
    </rPh>
    <rPh sb="19" eb="21">
      <t>ハイブン</t>
    </rPh>
    <phoneticPr fontId="19"/>
  </si>
  <si>
    <t>【協力要請推進枠交付金】
内閣府
配分額（内閣府への実施計画提出〆切：令和4年2月28日）</t>
    <rPh sb="13" eb="16">
      <t>ナイカクフ</t>
    </rPh>
    <rPh sb="17" eb="19">
      <t>ハイブン</t>
    </rPh>
    <phoneticPr fontId="19"/>
  </si>
  <si>
    <r>
      <t>即時対応特定経費交付金分</t>
    </r>
    <r>
      <rPr>
        <sz val="10"/>
        <rFont val="ＭＳ Ｐゴシック"/>
        <family val="3"/>
        <charset val="128"/>
      </rPr>
      <t>（内閣府への実施計画提出〆切：令和4年2月28日）</t>
    </r>
    <phoneticPr fontId="31"/>
  </si>
  <si>
    <r>
      <t>協力要請推進枠分</t>
    </r>
    <r>
      <rPr>
        <sz val="10"/>
        <rFont val="ＭＳ Ｐゴシック"/>
        <family val="3"/>
        <charset val="128"/>
      </rPr>
      <t>（内閣府への実施計画提出〆切：令和4年2月28日）</t>
    </r>
    <phoneticPr fontId="31"/>
  </si>
  <si>
    <t>※「管理台帳（イ）」の11A～15Ｆ欄に金額を記入するのは「令和２年度実施計画分について額確定済の団体で協力要請推進枠交付金・即時対応特定経費交付金の申請をされる団体」になります。</t>
    <rPh sb="18" eb="19">
      <t>ラン</t>
    </rPh>
    <rPh sb="20" eb="22">
      <t>キンガク</t>
    </rPh>
    <rPh sb="23" eb="25">
      <t>キニュウ</t>
    </rPh>
    <rPh sb="30" eb="32">
      <t>レイワ</t>
    </rPh>
    <rPh sb="33" eb="35">
      <t>ネンド</t>
    </rPh>
    <rPh sb="35" eb="37">
      <t>ジッシ</t>
    </rPh>
    <rPh sb="37" eb="39">
      <t>ケイカク</t>
    </rPh>
    <rPh sb="39" eb="40">
      <t>ブン</t>
    </rPh>
    <rPh sb="44" eb="45">
      <t>ガク</t>
    </rPh>
    <rPh sb="45" eb="47">
      <t>カクテイ</t>
    </rPh>
    <rPh sb="47" eb="48">
      <t>ズ</t>
    </rPh>
    <rPh sb="49" eb="51">
      <t>ダンタイ</t>
    </rPh>
    <rPh sb="52" eb="54">
      <t>キョウリョク</t>
    </rPh>
    <rPh sb="54" eb="56">
      <t>ヨウセイ</t>
    </rPh>
    <rPh sb="56" eb="58">
      <t>スイシン</t>
    </rPh>
    <rPh sb="58" eb="59">
      <t>ワク</t>
    </rPh>
    <rPh sb="59" eb="62">
      <t>コウフキン</t>
    </rPh>
    <rPh sb="63" eb="74">
      <t>ソクジタイオウトクテイケイヒコウフキン</t>
    </rPh>
    <rPh sb="75" eb="77">
      <t>シンセイ</t>
    </rPh>
    <rPh sb="81" eb="83">
      <t>ダンタイ</t>
    </rPh>
    <phoneticPr fontId="19"/>
  </si>
  <si>
    <t>10201</t>
    <phoneticPr fontId="19"/>
  </si>
  <si>
    <t>群馬県</t>
    <rPh sb="0" eb="3">
      <t>グンマケン</t>
    </rPh>
    <phoneticPr fontId="19"/>
  </si>
  <si>
    <t>前橋市</t>
    <rPh sb="0" eb="3">
      <t>マエバシシ</t>
    </rPh>
    <phoneticPr fontId="19"/>
  </si>
  <si>
    <t>10202</t>
    <phoneticPr fontId="19"/>
  </si>
  <si>
    <t>高崎市</t>
    <rPh sb="0" eb="3">
      <t>タカサキシ</t>
    </rPh>
    <phoneticPr fontId="19"/>
  </si>
  <si>
    <t>10203</t>
    <phoneticPr fontId="19"/>
  </si>
  <si>
    <t>桐生市</t>
    <rPh sb="0" eb="3">
      <t>キリュウシ</t>
    </rPh>
    <phoneticPr fontId="19"/>
  </si>
  <si>
    <t>10204</t>
    <phoneticPr fontId="19"/>
  </si>
  <si>
    <t>伊勢崎市</t>
    <rPh sb="0" eb="4">
      <t>イセサキシ</t>
    </rPh>
    <phoneticPr fontId="19"/>
  </si>
  <si>
    <t>10205</t>
    <phoneticPr fontId="19"/>
  </si>
  <si>
    <t>太田市</t>
    <rPh sb="0" eb="3">
      <t>オオタシ</t>
    </rPh>
    <phoneticPr fontId="19"/>
  </si>
  <si>
    <t>10206</t>
    <phoneticPr fontId="19"/>
  </si>
  <si>
    <t>沼田市</t>
    <rPh sb="0" eb="3">
      <t>ヌマタシ</t>
    </rPh>
    <phoneticPr fontId="19"/>
  </si>
  <si>
    <t>10207</t>
    <phoneticPr fontId="19"/>
  </si>
  <si>
    <t>館林市</t>
    <rPh sb="0" eb="3">
      <t>タテバヤシシ</t>
    </rPh>
    <phoneticPr fontId="19"/>
  </si>
  <si>
    <t>10208</t>
    <phoneticPr fontId="19"/>
  </si>
  <si>
    <t>渋川市</t>
    <rPh sb="0" eb="3">
      <t>シブカワシ</t>
    </rPh>
    <phoneticPr fontId="19"/>
  </si>
  <si>
    <t>10209</t>
    <phoneticPr fontId="19"/>
  </si>
  <si>
    <t>藤岡市</t>
    <rPh sb="0" eb="3">
      <t>フジオカシ</t>
    </rPh>
    <phoneticPr fontId="19"/>
  </si>
  <si>
    <t>10210</t>
    <phoneticPr fontId="19"/>
  </si>
  <si>
    <t>富岡市</t>
    <rPh sb="0" eb="3">
      <t>トミオカシ</t>
    </rPh>
    <phoneticPr fontId="19"/>
  </si>
  <si>
    <t>10211</t>
    <phoneticPr fontId="19"/>
  </si>
  <si>
    <t>安中市</t>
    <rPh sb="0" eb="3">
      <t>アンナカシ</t>
    </rPh>
    <phoneticPr fontId="19"/>
  </si>
  <si>
    <t>10212</t>
    <phoneticPr fontId="19"/>
  </si>
  <si>
    <t>みどり市</t>
    <rPh sb="3" eb="4">
      <t>シ</t>
    </rPh>
    <phoneticPr fontId="19"/>
  </si>
  <si>
    <t>10344</t>
    <phoneticPr fontId="19"/>
  </si>
  <si>
    <t>榛東村</t>
    <rPh sb="0" eb="3">
      <t>シントウムラ</t>
    </rPh>
    <phoneticPr fontId="19"/>
  </si>
  <si>
    <t>10345</t>
  </si>
  <si>
    <t>群馬県</t>
    <rPh sb="0" eb="3">
      <t>グンマケン</t>
    </rPh>
    <phoneticPr fontId="40"/>
  </si>
  <si>
    <t>吉岡町</t>
    <rPh sb="0" eb="3">
      <t>ヨシオカマチ</t>
    </rPh>
    <phoneticPr fontId="40"/>
  </si>
  <si>
    <t>10366</t>
    <phoneticPr fontId="19"/>
  </si>
  <si>
    <t>上野村</t>
    <rPh sb="0" eb="3">
      <t>ウエノムラ</t>
    </rPh>
    <phoneticPr fontId="19"/>
  </si>
  <si>
    <t>神流町</t>
    <rPh sb="0" eb="3">
      <t>カンナマチ</t>
    </rPh>
    <phoneticPr fontId="19"/>
  </si>
  <si>
    <t>10382</t>
    <phoneticPr fontId="19"/>
  </si>
  <si>
    <t>下仁田町</t>
    <rPh sb="0" eb="4">
      <t>シモニタマチ</t>
    </rPh>
    <phoneticPr fontId="19"/>
  </si>
  <si>
    <t>10383</t>
    <phoneticPr fontId="19"/>
  </si>
  <si>
    <t>南牧村</t>
    <rPh sb="0" eb="3">
      <t>ナンモクムラ</t>
    </rPh>
    <phoneticPr fontId="19"/>
  </si>
  <si>
    <t>10384</t>
    <phoneticPr fontId="19"/>
  </si>
  <si>
    <t>甘楽町</t>
    <rPh sb="0" eb="3">
      <t>カンラマチ</t>
    </rPh>
    <phoneticPr fontId="19"/>
  </si>
  <si>
    <t>10421</t>
    <phoneticPr fontId="19"/>
  </si>
  <si>
    <t>中之条町</t>
    <rPh sb="0" eb="4">
      <t>ナカノジョウマチ</t>
    </rPh>
    <phoneticPr fontId="19"/>
  </si>
  <si>
    <t>10424</t>
    <phoneticPr fontId="19"/>
  </si>
  <si>
    <t>長野原町</t>
    <rPh sb="0" eb="4">
      <t>ナガノハラマチ</t>
    </rPh>
    <phoneticPr fontId="19"/>
  </si>
  <si>
    <t>10425</t>
    <phoneticPr fontId="19"/>
  </si>
  <si>
    <t>嬬恋村</t>
    <rPh sb="0" eb="3">
      <t>ツマゴイムラ</t>
    </rPh>
    <phoneticPr fontId="19"/>
  </si>
  <si>
    <t>10426</t>
    <phoneticPr fontId="19"/>
  </si>
  <si>
    <t>草津町</t>
    <rPh sb="0" eb="2">
      <t>クサツ</t>
    </rPh>
    <rPh sb="2" eb="3">
      <t>マチ</t>
    </rPh>
    <phoneticPr fontId="19"/>
  </si>
  <si>
    <t>10428</t>
    <phoneticPr fontId="19"/>
  </si>
  <si>
    <t>高山村</t>
    <rPh sb="0" eb="3">
      <t>タカヤマムラ</t>
    </rPh>
    <phoneticPr fontId="19"/>
  </si>
  <si>
    <t>10429</t>
    <phoneticPr fontId="19"/>
  </si>
  <si>
    <t>東吾妻町</t>
    <rPh sb="0" eb="4">
      <t>ヒガシアガツママチ</t>
    </rPh>
    <phoneticPr fontId="19"/>
  </si>
  <si>
    <t>10443</t>
    <phoneticPr fontId="19"/>
  </si>
  <si>
    <t>片品村</t>
    <rPh sb="0" eb="2">
      <t>カタシナ</t>
    </rPh>
    <rPh sb="2" eb="3">
      <t>ムラ</t>
    </rPh>
    <phoneticPr fontId="19"/>
  </si>
  <si>
    <t>10444</t>
    <phoneticPr fontId="19"/>
  </si>
  <si>
    <t>川場村</t>
    <rPh sb="0" eb="3">
      <t>カワバムラ</t>
    </rPh>
    <phoneticPr fontId="19"/>
  </si>
  <si>
    <t>10448</t>
    <phoneticPr fontId="19"/>
  </si>
  <si>
    <t>昭和村</t>
    <rPh sb="0" eb="3">
      <t>ショウワムラ</t>
    </rPh>
    <phoneticPr fontId="19"/>
  </si>
  <si>
    <t>10449</t>
    <phoneticPr fontId="19"/>
  </si>
  <si>
    <t>みなかみ町</t>
    <rPh sb="4" eb="5">
      <t>マチ</t>
    </rPh>
    <phoneticPr fontId="19"/>
  </si>
  <si>
    <t>10464</t>
    <phoneticPr fontId="19"/>
  </si>
  <si>
    <t>玉村町</t>
    <rPh sb="0" eb="3">
      <t>タマムラマチ</t>
    </rPh>
    <phoneticPr fontId="19"/>
  </si>
  <si>
    <t>10521</t>
  </si>
  <si>
    <t>群馬県</t>
    <rPh sb="0" eb="3">
      <t>グンマケン</t>
    </rPh>
    <phoneticPr fontId="30"/>
  </si>
  <si>
    <t>板倉町</t>
    <rPh sb="0" eb="3">
      <t>イタクラマチ</t>
    </rPh>
    <phoneticPr fontId="30"/>
  </si>
  <si>
    <t>10522</t>
    <phoneticPr fontId="19"/>
  </si>
  <si>
    <t>明和町</t>
    <rPh sb="0" eb="3">
      <t>メイワマチ</t>
    </rPh>
    <phoneticPr fontId="19"/>
  </si>
  <si>
    <t>10523</t>
    <phoneticPr fontId="19"/>
  </si>
  <si>
    <t>千代田町</t>
    <rPh sb="0" eb="4">
      <t>チヨダマチ</t>
    </rPh>
    <phoneticPr fontId="19"/>
  </si>
  <si>
    <t>10524</t>
  </si>
  <si>
    <t>大泉町</t>
    <rPh sb="0" eb="3">
      <t>オオイズミマチ</t>
    </rPh>
    <phoneticPr fontId="30"/>
  </si>
  <si>
    <t>邑楽町</t>
    <rPh sb="0" eb="3">
      <t>オウラマチ</t>
    </rPh>
    <phoneticPr fontId="30"/>
  </si>
  <si>
    <t>10367</t>
    <phoneticPr fontId="19"/>
  </si>
  <si>
    <t>10525</t>
    <phoneticPr fontId="19"/>
  </si>
  <si>
    <t>（様式Ⅱ）</t>
    <rPh sb="1" eb="3">
      <t>ヨウシキ</t>
    </rPh>
    <phoneticPr fontId="22"/>
  </si>
  <si>
    <t>新型コロナウイルス感染症対応地方創生臨時交付金実績報告</t>
    <rPh sb="0" eb="2">
      <t>シンガタ</t>
    </rPh>
    <rPh sb="9" eb="23">
      <t>カンセンショウタイオウチホウソウセイリンジコウフキン</t>
    </rPh>
    <phoneticPr fontId="22"/>
  </si>
  <si>
    <t>都道府県名</t>
    <rPh sb="0" eb="4">
      <t>トドウフケン</t>
    </rPh>
    <rPh sb="4" eb="5">
      <t>メイ</t>
    </rPh>
    <phoneticPr fontId="22"/>
  </si>
  <si>
    <t>市町村名</t>
    <rPh sb="0" eb="4">
      <t>シチョウソンメイ</t>
    </rPh>
    <phoneticPr fontId="22"/>
  </si>
  <si>
    <t>自治体コード</t>
    <rPh sb="0" eb="3">
      <t>ジチタイ</t>
    </rPh>
    <phoneticPr fontId="22"/>
  </si>
  <si>
    <t>交付決定額</t>
    <rPh sb="0" eb="2">
      <t>コウフ</t>
    </rPh>
    <rPh sb="2" eb="5">
      <t>ケッテイガク</t>
    </rPh>
    <phoneticPr fontId="22"/>
  </si>
  <si>
    <t>既交付額</t>
    <rPh sb="0" eb="1">
      <t>キ</t>
    </rPh>
    <rPh sb="1" eb="3">
      <t>コウフ</t>
    </rPh>
    <phoneticPr fontId="22"/>
  </si>
  <si>
    <t>精算払請求額</t>
    <rPh sb="0" eb="2">
      <t>セイサン</t>
    </rPh>
    <rPh sb="2" eb="3">
      <t>ハラ</t>
    </rPh>
    <rPh sb="3" eb="5">
      <t>セイキュウ</t>
    </rPh>
    <rPh sb="5" eb="6">
      <t>ガク</t>
    </rPh>
    <phoneticPr fontId="22"/>
  </si>
  <si>
    <t>不用額</t>
    <rPh sb="0" eb="2">
      <t>フヨウ</t>
    </rPh>
    <rPh sb="2" eb="3">
      <t>ガク</t>
    </rPh>
    <phoneticPr fontId="22"/>
  </si>
  <si>
    <t>（円）</t>
    <rPh sb="1" eb="2">
      <t>エン</t>
    </rPh>
    <phoneticPr fontId="22"/>
  </si>
  <si>
    <t>Ｎｏ</t>
    <phoneticPr fontId="22"/>
  </si>
  <si>
    <t>事業名</t>
    <rPh sb="0" eb="2">
      <t>ジギョウ</t>
    </rPh>
    <rPh sb="2" eb="3">
      <t>メイ</t>
    </rPh>
    <phoneticPr fontId="22"/>
  </si>
  <si>
    <r>
      <t xml:space="preserve">総事業費
</t>
    </r>
    <r>
      <rPr>
        <sz val="11"/>
        <rFont val="ＭＳ Ｐゴシック"/>
        <family val="3"/>
        <charset val="128"/>
      </rPr>
      <t>（Ａ）</t>
    </r>
    <rPh sb="0" eb="1">
      <t>ソウ</t>
    </rPh>
    <rPh sb="1" eb="4">
      <t>ジギョウヒ</t>
    </rPh>
    <phoneticPr fontId="22"/>
  </si>
  <si>
    <r>
      <t xml:space="preserve">補助対象事業費
</t>
    </r>
    <r>
      <rPr>
        <sz val="11"/>
        <rFont val="ＭＳ Ｐゴシック"/>
        <family val="3"/>
        <charset val="128"/>
      </rPr>
      <t>（Ｂ）＝（Ｃ）＋（Ｄ）＋（Ｅ）＋（Ｆ）</t>
    </r>
    <rPh sb="0" eb="2">
      <t>ホジョ</t>
    </rPh>
    <rPh sb="2" eb="4">
      <t>タイショウ</t>
    </rPh>
    <rPh sb="4" eb="7">
      <t>ジギョウヒ</t>
    </rPh>
    <phoneticPr fontId="22"/>
  </si>
  <si>
    <r>
      <t xml:space="preserve">補助対象
外経費
</t>
    </r>
    <r>
      <rPr>
        <sz val="11"/>
        <rFont val="ＭＳ Ｐゴシック"/>
        <family val="3"/>
        <charset val="128"/>
      </rPr>
      <t>（Ａ）－（Ｂ）</t>
    </r>
    <rPh sb="0" eb="2">
      <t>ホジョ</t>
    </rPh>
    <rPh sb="2" eb="4">
      <t>タイショウ</t>
    </rPh>
    <rPh sb="5" eb="6">
      <t>ソト</t>
    </rPh>
    <rPh sb="6" eb="8">
      <t>ケイヒ</t>
    </rPh>
    <phoneticPr fontId="22"/>
  </si>
  <si>
    <t>事業開始
年月日</t>
    <phoneticPr fontId="22"/>
  </si>
  <si>
    <t>事業完了
年月日</t>
    <phoneticPr fontId="22"/>
  </si>
  <si>
    <t>備考</t>
    <rPh sb="0" eb="2">
      <t>ビコウ</t>
    </rPh>
    <phoneticPr fontId="22"/>
  </si>
  <si>
    <r>
      <t xml:space="preserve">国庫補助額
</t>
    </r>
    <r>
      <rPr>
        <sz val="11"/>
        <rFont val="ＭＳ Ｐゴシック"/>
        <family val="3"/>
        <charset val="128"/>
      </rPr>
      <t>（Ｃ）</t>
    </r>
    <rPh sb="0" eb="2">
      <t>コッコ</t>
    </rPh>
    <rPh sb="2" eb="5">
      <t>ホジョガク</t>
    </rPh>
    <phoneticPr fontId="22"/>
  </si>
  <si>
    <r>
      <t>交付金充当
経費</t>
    </r>
    <r>
      <rPr>
        <sz val="11"/>
        <rFont val="ＭＳ Ｐゴシック"/>
        <family val="3"/>
        <charset val="128"/>
      </rPr>
      <t>（Ｄ）</t>
    </r>
    <rPh sb="0" eb="3">
      <t>コウフキン</t>
    </rPh>
    <rPh sb="3" eb="5">
      <t>ジュウトウ</t>
    </rPh>
    <rPh sb="6" eb="8">
      <t>ケイヒ</t>
    </rPh>
    <phoneticPr fontId="22"/>
  </si>
  <si>
    <r>
      <t xml:space="preserve">起債額
</t>
    </r>
    <r>
      <rPr>
        <sz val="11"/>
        <rFont val="ＭＳ Ｐゴシック"/>
        <family val="3"/>
        <charset val="128"/>
      </rPr>
      <t>（Ｅ）</t>
    </r>
    <rPh sb="0" eb="2">
      <t>キサイ</t>
    </rPh>
    <rPh sb="2" eb="3">
      <t>ガク</t>
    </rPh>
    <phoneticPr fontId="22"/>
  </si>
  <si>
    <r>
      <t xml:space="preserve">その他
</t>
    </r>
    <r>
      <rPr>
        <sz val="11"/>
        <rFont val="ＭＳ Ｐゴシック"/>
        <family val="3"/>
        <charset val="128"/>
      </rPr>
      <t>（Ｆ）</t>
    </r>
    <rPh sb="2" eb="3">
      <t>タ</t>
    </rPh>
    <phoneticPr fontId="22"/>
  </si>
  <si>
    <t>合計</t>
    <rPh sb="0" eb="2">
      <t>ゴウケイ</t>
    </rPh>
    <phoneticPr fontId="22"/>
  </si>
  <si>
    <t>注） １．新型コロナウイルス感染症対応地方創生臨時交付金実施計画に計上している事業のうち、交付金充当事業について記載すること。</t>
    <rPh sb="0" eb="1">
      <t>チュウ</t>
    </rPh>
    <rPh sb="5" eb="7">
      <t>シンガタ</t>
    </rPh>
    <rPh sb="14" eb="28">
      <t>カンセンショウタイオウチホウソウセイリンジコウフキン</t>
    </rPh>
    <rPh sb="28" eb="30">
      <t>ジッシ</t>
    </rPh>
    <rPh sb="30" eb="32">
      <t>ケイカク</t>
    </rPh>
    <rPh sb="33" eb="35">
      <t>ケイジョウ</t>
    </rPh>
    <rPh sb="39" eb="41">
      <t>ジギョウ</t>
    </rPh>
    <rPh sb="45" eb="48">
      <t>コウフキン</t>
    </rPh>
    <rPh sb="48" eb="50">
      <t>ジュウトウ</t>
    </rPh>
    <rPh sb="50" eb="52">
      <t>ジギョウ</t>
    </rPh>
    <rPh sb="56" eb="58">
      <t>キサイ</t>
    </rPh>
    <phoneticPr fontId="22"/>
  </si>
  <si>
    <r>
      <t>　　　３．「Ｎｏ」の欄、「事業名」の欄は、それぞれ新型コロナウイルス感染症対応地方創生臨時交付金実施計画から「Ｎｏ」の欄、「交付対象事業の名称」の欄</t>
    </r>
    <r>
      <rPr>
        <sz val="11"/>
        <rFont val="ＭＳ Ｐゴシック"/>
        <family val="3"/>
        <charset val="128"/>
      </rPr>
      <t>を転記すること。</t>
    </r>
    <phoneticPr fontId="22"/>
  </si>
  <si>
    <t>　　　４．「交付金充当経費」の合計欄の額は、「既交付額」の欄と「精算払請求額」の欄の合計と等しくなるようにすること。</t>
    <rPh sb="6" eb="9">
      <t>コウフキン</t>
    </rPh>
    <rPh sb="9" eb="11">
      <t>ジュウトウ</t>
    </rPh>
    <rPh sb="11" eb="13">
      <t>ケイヒ</t>
    </rPh>
    <rPh sb="15" eb="17">
      <t>ゴウケイ</t>
    </rPh>
    <rPh sb="19" eb="20">
      <t>ガク</t>
    </rPh>
    <rPh sb="23" eb="24">
      <t>キ</t>
    </rPh>
    <rPh sb="24" eb="27">
      <t>コウフガク</t>
    </rPh>
    <rPh sb="29" eb="30">
      <t>ラン</t>
    </rPh>
    <rPh sb="32" eb="34">
      <t>セイサン</t>
    </rPh>
    <rPh sb="34" eb="35">
      <t>ハラ</t>
    </rPh>
    <rPh sb="35" eb="37">
      <t>セイキュウ</t>
    </rPh>
    <rPh sb="37" eb="38">
      <t>ガク</t>
    </rPh>
    <rPh sb="40" eb="41">
      <t>ラン</t>
    </rPh>
    <rPh sb="42" eb="44">
      <t>ゴウケイ</t>
    </rPh>
    <rPh sb="45" eb="46">
      <t>ヒト</t>
    </rPh>
    <phoneticPr fontId="22"/>
  </si>
  <si>
    <r>
      <t>　　　２．交付金充当事業については、事業の実施を証する書類（契約書の写し等）及び事業の完了を証する書類（請求書、領収書の写し等）を</t>
    </r>
    <r>
      <rPr>
        <sz val="11"/>
        <rFont val="ＭＳ Ｐゴシック"/>
        <family val="3"/>
        <charset val="128"/>
      </rPr>
      <t>各団体において保管すること。</t>
    </r>
    <rPh sb="5" eb="8">
      <t>コウフキン</t>
    </rPh>
    <rPh sb="8" eb="10">
      <t>ジュウトウ</t>
    </rPh>
    <rPh sb="10" eb="12">
      <t>ジギョウ</t>
    </rPh>
    <rPh sb="18" eb="20">
      <t>ジギョウ</t>
    </rPh>
    <rPh sb="21" eb="23">
      <t>ジッシ</t>
    </rPh>
    <rPh sb="24" eb="25">
      <t>ショウ</t>
    </rPh>
    <rPh sb="27" eb="29">
      <t>ショルイ</t>
    </rPh>
    <rPh sb="30" eb="33">
      <t>ケイヤクショ</t>
    </rPh>
    <rPh sb="34" eb="35">
      <t>ウツ</t>
    </rPh>
    <rPh sb="36" eb="37">
      <t>トウ</t>
    </rPh>
    <rPh sb="38" eb="39">
      <t>オヨ</t>
    </rPh>
    <rPh sb="40" eb="42">
      <t>ジギョウ</t>
    </rPh>
    <rPh sb="43" eb="45">
      <t>カンリョウ</t>
    </rPh>
    <rPh sb="46" eb="47">
      <t>ショウ</t>
    </rPh>
    <rPh sb="49" eb="51">
      <t>ショルイ</t>
    </rPh>
    <rPh sb="52" eb="55">
      <t>セイキュウショ</t>
    </rPh>
    <rPh sb="56" eb="59">
      <t>リョウシュウショ</t>
    </rPh>
    <rPh sb="60" eb="61">
      <t>ウツ</t>
    </rPh>
    <rPh sb="62" eb="63">
      <t>トウ</t>
    </rPh>
    <rPh sb="65" eb="68">
      <t>カクダンタイ</t>
    </rPh>
    <rPh sb="72" eb="74">
      <t>ホカン</t>
    </rPh>
    <phoneticPr fontId="22"/>
  </si>
  <si>
    <t>物産自動販売所設置事業</t>
  </si>
  <si>
    <t>書面規制、押印、対面規制の見直し支援業務委託事業</t>
  </si>
  <si>
    <t>抗体検査キット購入事業</t>
  </si>
  <si>
    <t>インターネット仮想ブラウザ導入事業</t>
  </si>
  <si>
    <t>新規市場開拓支援事業</t>
  </si>
  <si>
    <t>「道の駅川場田園プラザ」ウッドデッキ整備事業</t>
  </si>
  <si>
    <t>「道の駅川場田園プラザ」そば処屋外テント整備事業</t>
  </si>
  <si>
    <t>公共施設等の管理維持体制持続化事業</t>
  </si>
  <si>
    <t>教室・会議室用紫外線除菌機購入事業</t>
  </si>
  <si>
    <t>教室・会議室用超音波加湿器購入事業</t>
  </si>
  <si>
    <t>中学生ENGLISHキャンプ事業</t>
  </si>
  <si>
    <t>保健室用滅菌器購入事業</t>
  </si>
  <si>
    <t>白衣滅菌器・白衣乾燥機購入事業</t>
  </si>
  <si>
    <t>保湿食缶購入事業</t>
  </si>
  <si>
    <t>図書購入事業</t>
  </si>
  <si>
    <t>学校給食センター支援事業</t>
  </si>
  <si>
    <t>映像コンテンツ制作事業</t>
  </si>
  <si>
    <t>総事業費</t>
    <rPh sb="0" eb="1">
      <t>ソウ</t>
    </rPh>
    <rPh sb="1" eb="4">
      <t>ジギョウヒ</t>
    </rPh>
    <phoneticPr fontId="22"/>
  </si>
  <si>
    <t>交付金対象額</t>
    <rPh sb="0" eb="3">
      <t>コウフキン</t>
    </rPh>
    <rPh sb="3" eb="6">
      <t>タイショウガク</t>
    </rPh>
    <phoneticPr fontId="19"/>
  </si>
  <si>
    <t>事業内容等</t>
    <rPh sb="0" eb="2">
      <t>ジギョウ</t>
    </rPh>
    <rPh sb="2" eb="4">
      <t>ナイヨウ</t>
    </rPh>
    <rPh sb="4" eb="5">
      <t>トウ</t>
    </rPh>
    <phoneticPr fontId="19"/>
  </si>
  <si>
    <t>事業成果（効果検証）</t>
    <rPh sb="0" eb="2">
      <t>ジギョウ</t>
    </rPh>
    <rPh sb="2" eb="4">
      <t>セイカ</t>
    </rPh>
    <rPh sb="5" eb="7">
      <t>コウカ</t>
    </rPh>
    <rPh sb="7" eb="9">
      <t>ケンショウ</t>
    </rPh>
    <phoneticPr fontId="19"/>
  </si>
  <si>
    <t>事業効果</t>
    <rPh sb="0" eb="2">
      <t>ジギョウ</t>
    </rPh>
    <rPh sb="2" eb="4">
      <t>コウカ</t>
    </rPh>
    <phoneticPr fontId="19"/>
  </si>
  <si>
    <t>担当課</t>
    <rPh sb="0" eb="3">
      <t>タントウカ</t>
    </rPh>
    <phoneticPr fontId="19"/>
  </si>
  <si>
    <t>令和3年度新型コロナウイルス感染症対応地方創生臨時交付金効果検証</t>
    <rPh sb="0" eb="2">
      <t>レイワ</t>
    </rPh>
    <rPh sb="3" eb="5">
      <t>ネンド</t>
    </rPh>
    <rPh sb="5" eb="7">
      <t>シンガタ</t>
    </rPh>
    <rPh sb="14" eb="32">
      <t>カンセンショウタイオウチホウソウセイリンジコウフキンコウカケンショウ</t>
    </rPh>
    <phoneticPr fontId="19"/>
  </si>
  <si>
    <t>総務課</t>
    <rPh sb="0" eb="3">
      <t>ソウムカ</t>
    </rPh>
    <phoneticPr fontId="19"/>
  </si>
  <si>
    <t>むらづくり振興課</t>
    <rPh sb="5" eb="8">
      <t>シンコウカ</t>
    </rPh>
    <phoneticPr fontId="19"/>
  </si>
  <si>
    <t>田園整備課</t>
    <rPh sb="0" eb="2">
      <t>デンエン</t>
    </rPh>
    <rPh sb="2" eb="4">
      <t>セイビ</t>
    </rPh>
    <rPh sb="4" eb="5">
      <t>カ</t>
    </rPh>
    <phoneticPr fontId="19"/>
  </si>
  <si>
    <t>教育委員会</t>
    <rPh sb="0" eb="2">
      <t>キョウイク</t>
    </rPh>
    <rPh sb="2" eb="5">
      <t>イインカイ</t>
    </rPh>
    <phoneticPr fontId="19"/>
  </si>
  <si>
    <t>公共下水道２系列運転事業
（川場村下水道事業特別会計繰出・補助）</t>
    <phoneticPr fontId="19"/>
  </si>
  <si>
    <t>　国の法令等に基づいて実施する行政手続き及び独自に実施する行政手続きについて、書面規制、押印、対面規制の見直しを行うことで、コロナウイルス感染症のまん延防止のみならず、行政サービスの効率的・効果的な提供にも寄与する。</t>
    <phoneticPr fontId="19"/>
  </si>
  <si>
    <t>　イベント等で事前に参加者の検査をすることで感染拡大を防止する。検査機器はR2年度購入した。その抗体検査キットを追加購入する。</t>
    <phoneticPr fontId="19"/>
  </si>
  <si>
    <t>　現在、庁内基幹業務と外部接続端末は物理的に切り離しており、外部接続端末は共有端末になっている。基幹業務と外部接続端末を１つにまとめ、1人1台にすることで感染拡大防止に資する。</t>
    <phoneticPr fontId="22"/>
  </si>
  <si>
    <t>　新型コロナウイルス感染症の影響を受け、業績が落ち込み、特に厳しい状況にある中小事業者の、新たな販路を開拓するための事業者支援を行うことで、生産性を向上させ事業の継続を支える。</t>
    <phoneticPr fontId="19"/>
  </si>
  <si>
    <t>　観光客が小休止するスペースのウッドデッキを改修し、面積を増やすことで３密対策に寄与する。</t>
    <phoneticPr fontId="19"/>
  </si>
  <si>
    <t>　屋外の客席を増やすことで３密対策に寄与する。</t>
    <phoneticPr fontId="19"/>
  </si>
  <si>
    <t>　体育館は老朽化により消火栓設備の劣化が指摘されていた。多大な改修費用がかかることから指定緊急避難場所から外す予定でいたが、コロナの拡大により避難所の面積の拡大と機能強化が求められており、面積の広い体育館を避難所にしないと他の避難所が密になる。このため体育館を指定緊急避難場所として継続せざるをえなくなった。よって消火栓設備の改修を実施するものである。昨年本交付金により実施したが、配管切り回し工事が必要になったことから本年度も実施する。</t>
    <phoneticPr fontId="19"/>
  </si>
  <si>
    <t>　コロナの影響により在宅時間が増し、増加した下水量を処理するため、曝気装置を１つ追加運転する。</t>
    <phoneticPr fontId="19"/>
  </si>
  <si>
    <t>　UV-Cランプを利用し除菌を行うことで、各教室・会議室・トイレのコロナウイルスの抑制と感染拡大を防止する。</t>
    <phoneticPr fontId="19"/>
  </si>
  <si>
    <t>　超音波加湿器により空調対策を行うことで、より安心安全な空間を創造し、感染を防止する。</t>
    <phoneticPr fontId="19"/>
  </si>
  <si>
    <t>　コロナ禍における、英語を学ぶ為の新たな異文化交流事業を実施する。生徒を海外に滞在させるのではなく、国内のALTや塾の先生などを講師とし、村内宿泊施設を利用し実施する。</t>
    <phoneticPr fontId="19"/>
  </si>
  <si>
    <t>　通常、保健器具は消毒のみで使用していたが、消毒後、常時滅菌器に保管することで、新型コロナウイルス感染症対策を図る。</t>
    <phoneticPr fontId="19"/>
  </si>
  <si>
    <t>　調理員の白衣を、消毒後、滅菌器に常時保管することで、新型コロナウイルス感染症対策を図る。また、白衣を１日に何度も交換することから、衛生面に万全を期すため同時に乾燥機も購入するものである。</t>
    <phoneticPr fontId="19"/>
  </si>
  <si>
    <t>　給食は、全校生徒全員　食堂で食べていたが、３密対策の為、各教室でとることに変更した。各教室に給食を運ぶためのロック付き保温用食缶を購入する。</t>
    <phoneticPr fontId="19"/>
  </si>
  <si>
    <t>　年間２００万人の集客を誇る道の駅田園プラザに、物産等の自動販売所を設置することで、コロナ禍における新たな販売方法を創るとともに、生産者・事業者の支援に寄与する。仕組としては、自動販売機で商品を購入（購入証明書発行）、設置してあるパソコンで送付先を入力、後日商品が直送される。</t>
    <phoneticPr fontId="22"/>
  </si>
  <si>
    <t>　在宅で過ごす時間を少しでも有意義に過ごしてもらいコロナ禍での外出抑制につなげるため、図書館の蔵所を増やす。</t>
    <rPh sb="1" eb="3">
      <t>ザイタク</t>
    </rPh>
    <rPh sb="4" eb="5">
      <t>ス</t>
    </rPh>
    <rPh sb="7" eb="9">
      <t>ジカン</t>
    </rPh>
    <rPh sb="10" eb="11">
      <t>スコ</t>
    </rPh>
    <rPh sb="14" eb="17">
      <t>ユウイギ</t>
    </rPh>
    <rPh sb="18" eb="19">
      <t>ス</t>
    </rPh>
    <rPh sb="28" eb="29">
      <t>カ</t>
    </rPh>
    <rPh sb="31" eb="35">
      <t>ガイシュツヨクセイ</t>
    </rPh>
    <rPh sb="43" eb="45">
      <t>トショ</t>
    </rPh>
    <rPh sb="45" eb="46">
      <t>カン</t>
    </rPh>
    <rPh sb="47" eb="49">
      <t>クラショ</t>
    </rPh>
    <rPh sb="50" eb="51">
      <t>フ</t>
    </rPh>
    <phoneticPr fontId="22"/>
  </si>
  <si>
    <t>　新型コロナウイルス感染症により売上減少の影響を受ける道の駅田園プラザの商品PR動画を作成することで、生産者及び事業者の支援に寄与する。</t>
    <rPh sb="1" eb="3">
      <t>シンガタ</t>
    </rPh>
    <rPh sb="16" eb="18">
      <t>ウリアゲ</t>
    </rPh>
    <rPh sb="18" eb="20">
      <t>ゲンショウ</t>
    </rPh>
    <rPh sb="21" eb="23">
      <t>エイキョウ</t>
    </rPh>
    <rPh sb="24" eb="25">
      <t>ウ</t>
    </rPh>
    <rPh sb="27" eb="28">
      <t>ミチ</t>
    </rPh>
    <rPh sb="29" eb="30">
      <t>エキ</t>
    </rPh>
    <rPh sb="30" eb="32">
      <t>デンエン</t>
    </rPh>
    <rPh sb="36" eb="38">
      <t>ショウヒン</t>
    </rPh>
    <rPh sb="40" eb="42">
      <t>ドウガ</t>
    </rPh>
    <rPh sb="43" eb="45">
      <t>サクセイ</t>
    </rPh>
    <rPh sb="51" eb="54">
      <t>セイサンシャ</t>
    </rPh>
    <rPh sb="54" eb="55">
      <t>オヨ</t>
    </rPh>
    <rPh sb="56" eb="59">
      <t>ジギョウシャ</t>
    </rPh>
    <rPh sb="60" eb="62">
      <t>シエン</t>
    </rPh>
    <rPh sb="63" eb="65">
      <t>キヨ</t>
    </rPh>
    <phoneticPr fontId="22"/>
  </si>
  <si>
    <t>　過去に学校給食センターの調理員が新型コロナウイルスに感染し、給食を急遽レトルト食品で対応したことがあったことから、同様のケースを想定し、レトルト食品を買い置きしておく。</t>
    <rPh sb="1" eb="3">
      <t>カコ</t>
    </rPh>
    <rPh sb="4" eb="6">
      <t>ガッコウ</t>
    </rPh>
    <rPh sb="6" eb="8">
      <t>キュウショク</t>
    </rPh>
    <rPh sb="13" eb="16">
      <t>チョウリイン</t>
    </rPh>
    <rPh sb="17" eb="19">
      <t>シンガタ</t>
    </rPh>
    <rPh sb="27" eb="29">
      <t>カンセン</t>
    </rPh>
    <rPh sb="31" eb="33">
      <t>キュウショク</t>
    </rPh>
    <rPh sb="34" eb="36">
      <t>キュウキョ</t>
    </rPh>
    <rPh sb="40" eb="42">
      <t>ショクヒン</t>
    </rPh>
    <rPh sb="43" eb="45">
      <t>タイオウ</t>
    </rPh>
    <rPh sb="58" eb="60">
      <t>ドウヨウ</t>
    </rPh>
    <rPh sb="65" eb="67">
      <t>ソウテイ</t>
    </rPh>
    <rPh sb="73" eb="75">
      <t>ショクヒン</t>
    </rPh>
    <rPh sb="76" eb="77">
      <t>カ</t>
    </rPh>
    <rPh sb="78" eb="79">
      <t>オ</t>
    </rPh>
    <phoneticPr fontId="22"/>
  </si>
  <si>
    <t>効果があった</t>
    <rPh sb="0" eb="2">
      <t>コウカ</t>
    </rPh>
    <phoneticPr fontId="19"/>
  </si>
  <si>
    <t>　店内と屋外に客を分散させたことにより３密対策の効果があった。</t>
    <rPh sb="1" eb="3">
      <t>テンナイ</t>
    </rPh>
    <rPh sb="4" eb="6">
      <t>オクガイ</t>
    </rPh>
    <rPh sb="9" eb="11">
      <t>ブンサン</t>
    </rPh>
    <rPh sb="24" eb="26">
      <t>コウカ</t>
    </rPh>
    <phoneticPr fontId="19"/>
  </si>
  <si>
    <t>　老朽化した体育館の消火栓設備を改修し、指定緊急避難場所として継続できたことにより、有事の際の避難場所の分散が可能となった。</t>
    <rPh sb="6" eb="9">
      <t>タイイクカン</t>
    </rPh>
    <rPh sb="16" eb="18">
      <t>カイシュウ</t>
    </rPh>
    <rPh sb="31" eb="33">
      <t>ケイゾク</t>
    </rPh>
    <rPh sb="42" eb="44">
      <t>ユウジ</t>
    </rPh>
    <rPh sb="45" eb="46">
      <t>サイ</t>
    </rPh>
    <rPh sb="47" eb="49">
      <t>ヒナン</t>
    </rPh>
    <rPh sb="49" eb="51">
      <t>バショ</t>
    </rPh>
    <rPh sb="52" eb="54">
      <t>ブンサン</t>
    </rPh>
    <rPh sb="55" eb="57">
      <t>カノウ</t>
    </rPh>
    <phoneticPr fontId="19"/>
  </si>
  <si>
    <t>　コロナの影響により在宅時間が増したことに伴う増加した下水量を処理するため、曝気装置を１つ追加運転し下水処理を行った。</t>
    <rPh sb="21" eb="22">
      <t>トモナ</t>
    </rPh>
    <rPh sb="50" eb="52">
      <t>ゲスイ</t>
    </rPh>
    <rPh sb="52" eb="54">
      <t>ショリ</t>
    </rPh>
    <rPh sb="55" eb="56">
      <t>オコナ</t>
    </rPh>
    <phoneticPr fontId="19"/>
  </si>
  <si>
    <t>非常に効果があった</t>
    <rPh sb="0" eb="2">
      <t>ヒジョウ</t>
    </rPh>
    <rPh sb="3" eb="5">
      <t>コウカ</t>
    </rPh>
    <phoneticPr fontId="19"/>
  </si>
  <si>
    <t>　小学校、中学校、文化会館の各教室、会議室等にUV-Cランプを利用し除菌を行ったことで、コロナウイルスの抑制と感染拡大防止の効果があった。</t>
    <rPh sb="1" eb="4">
      <t>ショウガッコウ</t>
    </rPh>
    <rPh sb="5" eb="8">
      <t>チュウガッコウ</t>
    </rPh>
    <rPh sb="9" eb="11">
      <t>ブンカ</t>
    </rPh>
    <rPh sb="11" eb="13">
      <t>カイカン</t>
    </rPh>
    <rPh sb="14" eb="17">
      <t>カクキョウシツ</t>
    </rPh>
    <rPh sb="18" eb="21">
      <t>カイギシツ</t>
    </rPh>
    <rPh sb="21" eb="22">
      <t>トウ</t>
    </rPh>
    <rPh sb="62" eb="64">
      <t>コウカ</t>
    </rPh>
    <phoneticPr fontId="19"/>
  </si>
  <si>
    <t>　小学校、中学校、文化会館の各教室、会議室等に超音波加湿器を置き空調対策を行ったことで、感染拡大防止の効果があった。</t>
    <rPh sb="1" eb="4">
      <t>ショウガッコウ</t>
    </rPh>
    <rPh sb="5" eb="8">
      <t>チュウガッコウ</t>
    </rPh>
    <rPh sb="9" eb="11">
      <t>ブンカ</t>
    </rPh>
    <rPh sb="11" eb="13">
      <t>カイカン</t>
    </rPh>
    <rPh sb="23" eb="26">
      <t>チョウオンパ</t>
    </rPh>
    <rPh sb="30" eb="31">
      <t>オ</t>
    </rPh>
    <rPh sb="44" eb="46">
      <t>カンセン</t>
    </rPh>
    <rPh sb="46" eb="48">
      <t>カクダイ</t>
    </rPh>
    <rPh sb="48" eb="50">
      <t>ボウシ</t>
    </rPh>
    <rPh sb="51" eb="53">
      <t>コウカ</t>
    </rPh>
    <phoneticPr fontId="19"/>
  </si>
  <si>
    <t>　川場中学校3年生27人を対象に、コロナ禍で中止された中学生海外派遣事業の代替事業として、英語を学ぶ為の新たな異文化交流事業を実施。生徒を海外に滞在させるのではなく、国内のALTや塾の先生などを講師とし、村内宿泊施設を利用し実施したことにより、感染拡大防止や村内宿泊施設の活性化が図れた。</t>
    <rPh sb="1" eb="3">
      <t>カワバ</t>
    </rPh>
    <rPh sb="3" eb="5">
      <t>チュウガク</t>
    </rPh>
    <rPh sb="5" eb="6">
      <t>コウ</t>
    </rPh>
    <rPh sb="7" eb="9">
      <t>ネンセイ</t>
    </rPh>
    <rPh sb="11" eb="12">
      <t>ニン</t>
    </rPh>
    <rPh sb="13" eb="15">
      <t>タイショウ</t>
    </rPh>
    <rPh sb="20" eb="21">
      <t>カ</t>
    </rPh>
    <rPh sb="22" eb="24">
      <t>チュウシ</t>
    </rPh>
    <rPh sb="27" eb="30">
      <t>チュウガクセイ</t>
    </rPh>
    <rPh sb="30" eb="32">
      <t>カイガイ</t>
    </rPh>
    <rPh sb="32" eb="34">
      <t>ハケン</t>
    </rPh>
    <rPh sb="34" eb="36">
      <t>ジギョウ</t>
    </rPh>
    <rPh sb="37" eb="39">
      <t>ダイガ</t>
    </rPh>
    <rPh sb="39" eb="41">
      <t>ジギョウ</t>
    </rPh>
    <rPh sb="122" eb="124">
      <t>カンセン</t>
    </rPh>
    <rPh sb="124" eb="126">
      <t>カクダイ</t>
    </rPh>
    <rPh sb="126" eb="128">
      <t>ボウシ</t>
    </rPh>
    <rPh sb="129" eb="131">
      <t>ソンナイ</t>
    </rPh>
    <rPh sb="131" eb="133">
      <t>シュクハク</t>
    </rPh>
    <rPh sb="133" eb="135">
      <t>シセツ</t>
    </rPh>
    <rPh sb="136" eb="139">
      <t>カッセイカ</t>
    </rPh>
    <rPh sb="140" eb="141">
      <t>ハカ</t>
    </rPh>
    <phoneticPr fontId="19"/>
  </si>
  <si>
    <t>　各種行政手続きについて、押印廃止としたことで各種申請時の対面規制に繋がり、コロナウイルスの感染予防及び行政サービスの効率的な提供に効果があった。</t>
    <rPh sb="1" eb="3">
      <t>カクシュ</t>
    </rPh>
    <rPh sb="13" eb="15">
      <t>オウイン</t>
    </rPh>
    <rPh sb="15" eb="17">
      <t>ハイシ</t>
    </rPh>
    <rPh sb="23" eb="25">
      <t>カクシュ</t>
    </rPh>
    <rPh sb="25" eb="28">
      <t>シンセイジ</t>
    </rPh>
    <rPh sb="34" eb="35">
      <t>ツナ</t>
    </rPh>
    <rPh sb="48" eb="50">
      <t>ヨボウ</t>
    </rPh>
    <rPh sb="50" eb="51">
      <t>オヨ</t>
    </rPh>
    <rPh sb="66" eb="68">
      <t>コウカ</t>
    </rPh>
    <phoneticPr fontId="19"/>
  </si>
  <si>
    <t>　職員が共有している外部接続端末を基幹業務と１つにまとめ、1人1台にしたことで感染拡大防止に効果があった。</t>
    <rPh sb="1" eb="3">
      <t>ショクイン</t>
    </rPh>
    <rPh sb="4" eb="6">
      <t>キョウユウ</t>
    </rPh>
    <rPh sb="46" eb="48">
      <t>コウカ</t>
    </rPh>
    <phoneticPr fontId="22"/>
  </si>
  <si>
    <t>　新型コロナウイルス感染症の影響を受け、業績が落ち込み、特に厳しい状況にある中小事業者の支援を行ったことで、新たな販路を開拓することに繋がり、中小事業者の事業の継続に効果があった。</t>
    <rPh sb="44" eb="46">
      <t>シエン</t>
    </rPh>
    <rPh sb="47" eb="48">
      <t>オコナ</t>
    </rPh>
    <rPh sb="67" eb="68">
      <t>ツナ</t>
    </rPh>
    <rPh sb="71" eb="73">
      <t>チュウショウ</t>
    </rPh>
    <rPh sb="73" eb="76">
      <t>ジギョウシャ</t>
    </rPh>
    <rPh sb="77" eb="79">
      <t>ジギョウ</t>
    </rPh>
    <rPh sb="83" eb="85">
      <t>コウカ</t>
    </rPh>
    <phoneticPr fontId="19"/>
  </si>
  <si>
    <t>　観光客が小休止するスペースのウッドデッキを改修し、面積を増やしたことで３密対策に効果があった。</t>
    <rPh sb="41" eb="43">
      <t>コウカ</t>
    </rPh>
    <phoneticPr fontId="19"/>
  </si>
  <si>
    <t>　中学校の保健器具は消毒のみで使用していたが、消毒後、常時滅菌器に保管したことで、新型コロナウイルス感染症対策に効果があった。</t>
    <rPh sb="1" eb="4">
      <t>チュウガッコウ</t>
    </rPh>
    <rPh sb="56" eb="58">
      <t>コウカ</t>
    </rPh>
    <phoneticPr fontId="19"/>
  </si>
  <si>
    <t>　給食センター調理員の白衣を、消毒後、滅菌器に常時保管したこと、また、白衣を頻繁に交換することができたことで、新型コロナウイルス感染症対策が図れた。</t>
    <rPh sb="1" eb="3">
      <t>キュウショク</t>
    </rPh>
    <rPh sb="35" eb="37">
      <t>ハクイ</t>
    </rPh>
    <rPh sb="38" eb="40">
      <t>ヒンパン</t>
    </rPh>
    <rPh sb="41" eb="43">
      <t>コウカン</t>
    </rPh>
    <phoneticPr fontId="19"/>
  </si>
  <si>
    <t>　小学校、中学校では、全校生徒全員により食堂で給食を食べていたが、各教室でとることに変更した結果、新型コロナウイルス感染症対策が図れた。</t>
    <rPh sb="1" eb="4">
      <t>ショウガッコウ</t>
    </rPh>
    <rPh sb="5" eb="8">
      <t>チュウガッコウ</t>
    </rPh>
    <rPh sb="23" eb="25">
      <t>キュウショク</t>
    </rPh>
    <rPh sb="46" eb="48">
      <t>ケッカ</t>
    </rPh>
    <rPh sb="49" eb="51">
      <t>シンガタ</t>
    </rPh>
    <rPh sb="58" eb="60">
      <t>カンセン</t>
    </rPh>
    <rPh sb="60" eb="61">
      <t>ショウ</t>
    </rPh>
    <rPh sb="61" eb="63">
      <t>タイサク</t>
    </rPh>
    <rPh sb="64" eb="65">
      <t>ハカ</t>
    </rPh>
    <phoneticPr fontId="19"/>
  </si>
  <si>
    <t>　道の駅田園プラザに、物産等の自動販売所を設置したことで、コロナ禍における新たな販売方法が創出され、生産者・事業者の支援に寄与できた。また、売り手と買い手の接触が避けられ、新型コロナウイルス感染症対策にも繋がった。</t>
    <rPh sb="45" eb="47">
      <t>ソウシュツ</t>
    </rPh>
    <rPh sb="70" eb="71">
      <t>ウ</t>
    </rPh>
    <rPh sb="72" eb="73">
      <t>テ</t>
    </rPh>
    <rPh sb="74" eb="75">
      <t>カ</t>
    </rPh>
    <rPh sb="76" eb="77">
      <t>テ</t>
    </rPh>
    <rPh sb="78" eb="80">
      <t>セッショク</t>
    </rPh>
    <rPh sb="81" eb="82">
      <t>サ</t>
    </rPh>
    <rPh sb="86" eb="88">
      <t>シンガタ</t>
    </rPh>
    <rPh sb="97" eb="98">
      <t>ショウ</t>
    </rPh>
    <phoneticPr fontId="22"/>
  </si>
  <si>
    <t>　在宅で過ごす時間を少しでも有意義に過ごしてもらうため、小学校、中学校、文化会館図書室に新たな図書を購入したことにより、コロナ禍での外出抑制に繋がり、新型コロナウイルス感染症対策に効果があった。</t>
    <rPh sb="1" eb="3">
      <t>ザイタク</t>
    </rPh>
    <rPh sb="4" eb="5">
      <t>ス</t>
    </rPh>
    <rPh sb="7" eb="9">
      <t>ジカン</t>
    </rPh>
    <rPh sb="10" eb="11">
      <t>スコ</t>
    </rPh>
    <rPh sb="14" eb="17">
      <t>ユウイギ</t>
    </rPh>
    <rPh sb="18" eb="19">
      <t>ス</t>
    </rPh>
    <rPh sb="28" eb="31">
      <t>ショウガッコウ</t>
    </rPh>
    <rPh sb="32" eb="35">
      <t>チュウガッコウ</t>
    </rPh>
    <rPh sb="36" eb="38">
      <t>ブンカ</t>
    </rPh>
    <rPh sb="38" eb="40">
      <t>カイカン</t>
    </rPh>
    <rPh sb="40" eb="43">
      <t>トショシツ</t>
    </rPh>
    <rPh sb="44" eb="45">
      <t>アラ</t>
    </rPh>
    <rPh sb="47" eb="49">
      <t>トショ</t>
    </rPh>
    <rPh sb="50" eb="52">
      <t>コウニュウ</t>
    </rPh>
    <rPh sb="63" eb="64">
      <t>カ</t>
    </rPh>
    <rPh sb="66" eb="70">
      <t>ガイシュツヨクセイ</t>
    </rPh>
    <rPh sb="71" eb="72">
      <t>ツナ</t>
    </rPh>
    <rPh sb="75" eb="77">
      <t>シンガタ</t>
    </rPh>
    <rPh sb="84" eb="87">
      <t>カンセンショウ</t>
    </rPh>
    <rPh sb="87" eb="89">
      <t>タイサク</t>
    </rPh>
    <rPh sb="90" eb="92">
      <t>コウカ</t>
    </rPh>
    <phoneticPr fontId="22"/>
  </si>
  <si>
    <t>　新型コロナウイルス感染症により売上減少の影響を受ける道の駅田園プラザの商品PR動画を作成したことで、生産者及び事業者の支援に繋がった。</t>
    <rPh sb="1" eb="3">
      <t>シンガタ</t>
    </rPh>
    <rPh sb="16" eb="18">
      <t>ウリアゲ</t>
    </rPh>
    <rPh sb="18" eb="20">
      <t>ゲンショウ</t>
    </rPh>
    <rPh sb="21" eb="23">
      <t>エイキョウ</t>
    </rPh>
    <rPh sb="24" eb="25">
      <t>ウ</t>
    </rPh>
    <rPh sb="27" eb="28">
      <t>ミチ</t>
    </rPh>
    <rPh sb="29" eb="30">
      <t>エキ</t>
    </rPh>
    <rPh sb="30" eb="32">
      <t>デンエン</t>
    </rPh>
    <rPh sb="36" eb="38">
      <t>ショウヒン</t>
    </rPh>
    <rPh sb="40" eb="42">
      <t>ドウガ</t>
    </rPh>
    <rPh sb="43" eb="45">
      <t>サクセイ</t>
    </rPh>
    <rPh sb="51" eb="54">
      <t>セイサンシャ</t>
    </rPh>
    <rPh sb="54" eb="55">
      <t>オヨ</t>
    </rPh>
    <rPh sb="56" eb="59">
      <t>ジギョウシャ</t>
    </rPh>
    <rPh sb="60" eb="62">
      <t>シエン</t>
    </rPh>
    <rPh sb="63" eb="64">
      <t>ツナ</t>
    </rPh>
    <phoneticPr fontId="22"/>
  </si>
  <si>
    <t>　学校給食センターの調理員が新型コロナウイルスに感染したことを想定し、給食を急遽レトルト食品で対応できる体制が整備できた。</t>
    <rPh sb="1" eb="3">
      <t>ガッコウ</t>
    </rPh>
    <rPh sb="3" eb="5">
      <t>キュウショク</t>
    </rPh>
    <rPh sb="10" eb="13">
      <t>チョウリイン</t>
    </rPh>
    <rPh sb="14" eb="16">
      <t>シンガタ</t>
    </rPh>
    <rPh sb="24" eb="26">
      <t>カンセン</t>
    </rPh>
    <rPh sb="31" eb="33">
      <t>ソウテイ</t>
    </rPh>
    <rPh sb="35" eb="37">
      <t>キュウショク</t>
    </rPh>
    <rPh sb="38" eb="40">
      <t>キュウキョ</t>
    </rPh>
    <rPh sb="44" eb="46">
      <t>ショクヒン</t>
    </rPh>
    <rPh sb="47" eb="49">
      <t>タイオウ</t>
    </rPh>
    <rPh sb="52" eb="54">
      <t>タイセイ</t>
    </rPh>
    <rPh sb="55" eb="57">
      <t>セイビ</t>
    </rPh>
    <phoneticPr fontId="22"/>
  </si>
  <si>
    <t>　イベント等に参加する方や濃厚接触者に対し検査したことで、感染拡大を防止の効果があった。</t>
    <rPh sb="11" eb="12">
      <t>カタ</t>
    </rPh>
    <rPh sb="13" eb="15">
      <t>ノウコウ</t>
    </rPh>
    <rPh sb="15" eb="18">
      <t>セッショクシャ</t>
    </rPh>
    <rPh sb="19" eb="20">
      <t>タイ</t>
    </rPh>
    <rPh sb="37" eb="39">
      <t>コウカ</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</si>
</sst>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411]ge\.m\.d;@"/>
    <numFmt numFmtId="178" formatCode="#,###"/>
  </numFmts>
  <fonts count="48" x14ac:knownFonts="1">
    <font>
      <sz val="11"/>
      <color theme="1"/>
      <name val="游ゴシック"/>
      <family val="2"/>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游ゴシック"/>
      <family val="3"/>
      <charset val="128"/>
      <scheme val="minor"/>
    </font>
    <font>
      <sz val="10"/>
      <color theme="1"/>
      <name val="游ゴシック"/>
      <family val="3"/>
      <charset val="128"/>
      <scheme val="minor"/>
    </font>
    <font>
      <sz val="12"/>
      <color theme="1"/>
      <name val="HGP創英角ﾎﾟｯﾌﾟ体"/>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color rgb="FFFF0000"/>
      <name val="游ゴシック"/>
      <family val="3"/>
      <charset val="128"/>
      <scheme val="minor"/>
    </font>
    <font>
      <sz val="10"/>
      <color theme="1"/>
      <name val="ＭＳ Ｐゴシック"/>
      <family val="3"/>
      <charset val="128"/>
    </font>
    <font>
      <b/>
      <sz val="11"/>
      <color rgb="FFFF0000"/>
      <name val="游ゴシック"/>
      <family val="3"/>
      <charset val="128"/>
      <scheme val="minor"/>
    </font>
    <font>
      <sz val="10"/>
      <name val="ＭＳ Ｐゴシック"/>
      <family val="3"/>
    </font>
    <font>
      <sz val="6"/>
      <name val="游ゴシック"/>
      <family val="3"/>
    </font>
    <font>
      <sz val="6"/>
      <name val="ＭＳ Ｐゴシック"/>
      <family val="3"/>
    </font>
    <font>
      <sz val="11"/>
      <name val="游ゴシック"/>
      <family val="2"/>
      <scheme val="minor"/>
    </font>
    <font>
      <sz val="10"/>
      <name val="游ゴシック"/>
      <family val="2"/>
      <scheme val="minor"/>
    </font>
    <font>
      <sz val="10"/>
      <name val="游ゴシック"/>
      <family val="3"/>
      <charset val="128"/>
      <scheme val="minor"/>
    </font>
    <font>
      <sz val="9"/>
      <name val="游ゴシック"/>
      <family val="2"/>
      <scheme val="minor"/>
    </font>
    <font>
      <sz val="8"/>
      <name val="游ゴシック"/>
      <family val="2"/>
      <scheme val="minor"/>
    </font>
    <font>
      <b/>
      <sz val="10"/>
      <name val="ＭＳ Ｐゴシック"/>
      <family val="3"/>
      <charset val="128"/>
    </font>
    <font>
      <b/>
      <sz val="11"/>
      <name val="ＭＳ Ｐゴシック"/>
      <family val="3"/>
      <charset val="128"/>
    </font>
    <font>
      <sz val="10"/>
      <color rgb="FFFF0000"/>
      <name val="ＭＳ Ｐゴシック"/>
      <family val="3"/>
    </font>
    <font>
      <sz val="6"/>
      <name val="游ゴシック"/>
      <family val="3"/>
      <scheme val="minor"/>
    </font>
    <font>
      <b/>
      <sz val="10"/>
      <name val="ＭＳ Ｐゴシック"/>
      <family val="3"/>
    </font>
    <font>
      <b/>
      <sz val="11"/>
      <name val="ＭＳ Ｐゴシック"/>
      <family val="3"/>
    </font>
    <font>
      <sz val="12"/>
      <name val="ＭＳ Ｐゴシック"/>
      <family val="3"/>
      <charset val="128"/>
    </font>
    <font>
      <sz val="16"/>
      <name val="ＭＳ Ｐゴシック"/>
      <family val="3"/>
      <charset val="128"/>
    </font>
    <font>
      <sz val="14"/>
      <name val="ＭＳ Ｐゴシック"/>
      <family val="3"/>
      <charset val="128"/>
    </font>
    <font>
      <sz val="20"/>
      <name val="ＭＳ Ｐゴシック"/>
      <family val="3"/>
      <charset val="128"/>
    </font>
    <font>
      <sz val="11"/>
      <name val="ＭＳ Ｐゴシック"/>
      <family val="3"/>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99FF"/>
        <bgColor indexed="64"/>
      </patternFill>
    </fill>
    <fill>
      <patternFill patternType="solid">
        <fgColor rgb="FFCCFFFF"/>
        <bgColor indexed="64"/>
      </patternFill>
    </fill>
    <fill>
      <patternFill patternType="solid">
        <fgColor rgb="FFFFC000"/>
        <bgColor indexed="64"/>
      </patternFill>
    </fill>
    <fill>
      <patternFill patternType="solid">
        <fgColor rgb="FFFFFF99"/>
        <bgColor indexed="64"/>
      </patternFill>
    </fill>
    <fill>
      <patternFill patternType="solid">
        <fgColor rgb="FF00B0F0"/>
        <bgColor indexed="64"/>
      </patternFill>
    </fill>
    <fill>
      <patternFill patternType="solid">
        <fgColor rgb="FFFFCCFF"/>
        <bgColor indexed="64"/>
      </patternFill>
    </fill>
    <fill>
      <patternFill patternType="solid">
        <fgColor rgb="FFFF7C8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CCCCFF"/>
        <bgColor indexed="64"/>
      </patternFill>
    </fill>
    <fill>
      <patternFill patternType="solid">
        <fgColor rgb="FFFF9999"/>
        <bgColor indexed="64"/>
      </patternFill>
    </fill>
    <fill>
      <patternFill patternType="solid">
        <fgColor rgb="FFE3CD9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99CC"/>
        <bgColor indexed="64"/>
      </patternFill>
    </fill>
    <fill>
      <patternFill patternType="solid">
        <fgColor rgb="FF66FF66"/>
        <bgColor indexed="64"/>
      </patternFill>
    </fill>
    <fill>
      <patternFill patternType="solid">
        <fgColor rgb="FFB2B9FA"/>
        <bgColor indexed="64"/>
      </patternFill>
    </fill>
    <fill>
      <patternFill patternType="solid">
        <fgColor rgb="FFFF6699"/>
        <bgColor indexed="64"/>
      </patternFill>
    </fill>
    <fill>
      <patternFill patternType="solid">
        <fgColor rgb="FF4DC1F5"/>
        <bgColor indexed="64"/>
      </patternFill>
    </fill>
    <fill>
      <patternFill patternType="solid">
        <fgColor rgb="FFFFAFEA"/>
        <bgColor indexed="64"/>
      </patternFill>
    </fill>
    <fill>
      <patternFill patternType="solid">
        <fgColor rgb="FFB4FAB2"/>
        <bgColor indexed="64"/>
      </patternFill>
    </fill>
    <fill>
      <patternFill patternType="solid">
        <fgColor rgb="FFFF9933"/>
        <bgColor indexed="64"/>
      </patternFill>
    </fill>
    <fill>
      <patternFill patternType="solid">
        <fgColor rgb="FF92D050"/>
        <bgColor indexed="64"/>
      </patternFill>
    </fill>
    <fill>
      <patternFill patternType="solid">
        <fgColor rgb="FFDFE2FD"/>
        <bgColor indexed="64"/>
      </patternFill>
    </fill>
  </fills>
  <borders count="11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thin">
        <color indexed="64"/>
      </top>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style="hair">
        <color indexed="64"/>
      </right>
      <top/>
      <bottom/>
      <diagonal/>
    </border>
    <border>
      <left style="hair">
        <color indexed="64"/>
      </left>
      <right style="thin">
        <color indexed="64"/>
      </right>
      <top/>
      <bottom style="medium">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FF0000"/>
      </left>
      <right style="thick">
        <color rgb="FFFF0000"/>
      </right>
      <top/>
      <bottom style="medium">
        <color indexed="64"/>
      </bottom>
      <diagonal/>
    </border>
    <border>
      <left style="thick">
        <color rgb="FFFF0000"/>
      </left>
      <right style="thick">
        <color rgb="FFFF0000"/>
      </right>
      <top style="medium">
        <color indexed="64"/>
      </top>
      <bottom style="thick">
        <color rgb="FFFF0000"/>
      </bottom>
      <diagonal/>
    </border>
    <border>
      <left/>
      <right style="thin">
        <color indexed="64"/>
      </right>
      <top style="thin">
        <color indexed="64"/>
      </top>
      <bottom style="thick">
        <color rgb="FFFF0000"/>
      </bottom>
      <diagonal/>
    </border>
    <border>
      <left style="thin">
        <color auto="1"/>
      </left>
      <right style="thick">
        <color rgb="FFFF0000"/>
      </right>
      <top style="thin">
        <color auto="1"/>
      </top>
      <bottom/>
      <diagonal/>
    </border>
    <border>
      <left style="thin">
        <color auto="1"/>
      </left>
      <right style="thick">
        <color rgb="FFFF0000"/>
      </right>
      <top/>
      <bottom style="medium">
        <color indexed="64"/>
      </bottom>
      <diagonal/>
    </border>
    <border>
      <left style="hair">
        <color indexed="64"/>
      </left>
      <right style="thin">
        <color indexed="64"/>
      </right>
      <top style="hair">
        <color indexed="64"/>
      </top>
      <bottom/>
      <diagonal/>
    </border>
    <border>
      <left/>
      <right style="thin">
        <color indexed="64"/>
      </right>
      <top style="dashed">
        <color indexed="64"/>
      </top>
      <bottom/>
      <diagonal/>
    </border>
    <border>
      <left style="medium">
        <color indexed="64"/>
      </left>
      <right/>
      <top style="medium">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ck">
        <color rgb="FFFF0000"/>
      </right>
      <top/>
      <bottom/>
      <diagonal/>
    </border>
    <border>
      <left/>
      <right style="thick">
        <color rgb="FFFF0000"/>
      </right>
      <top/>
      <bottom/>
      <diagonal/>
    </border>
    <border>
      <left/>
      <right style="thick">
        <color rgb="FFFF0000"/>
      </right>
      <top/>
      <bottom style="medium">
        <color indexed="64"/>
      </bottom>
      <diagonal/>
    </border>
    <border>
      <left/>
      <right style="thick">
        <color rgb="FFFF0000"/>
      </right>
      <top style="medium">
        <color indexed="64"/>
      </top>
      <bottom/>
      <diagonal/>
    </border>
    <border>
      <left/>
      <right style="thick">
        <color rgb="FFFF0000"/>
      </right>
      <top style="thin">
        <color indexed="64"/>
      </top>
      <bottom/>
      <diagonal/>
    </border>
    <border>
      <left style="thin">
        <color indexed="64"/>
      </left>
      <right style="thick">
        <color rgb="FFFF0000"/>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ck">
        <color rgb="FFFF0000"/>
      </bottom>
      <diagonal/>
    </border>
    <border>
      <left/>
      <right style="thick">
        <color rgb="FFFF0000"/>
      </right>
      <top style="medium">
        <color indexed="64"/>
      </top>
      <bottom style="medium">
        <color indexed="64"/>
      </bottom>
      <diagonal/>
    </border>
    <border>
      <left style="hair">
        <color indexed="64"/>
      </left>
      <right style="thick">
        <color rgb="FFFF0000"/>
      </right>
      <top style="thin">
        <color indexed="64"/>
      </top>
      <bottom/>
      <diagonal/>
    </border>
    <border>
      <left/>
      <right style="thick">
        <color rgb="FFFF0000"/>
      </right>
      <top style="medium">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bottom/>
      <diagonal/>
    </border>
    <border>
      <left/>
      <right style="thick">
        <color rgb="FFFF0000"/>
      </right>
      <top style="thin">
        <color indexed="64"/>
      </top>
      <bottom style="thin">
        <color indexed="64"/>
      </bottom>
      <diagonal/>
    </border>
    <border>
      <left style="thin">
        <color indexed="64"/>
      </left>
      <right/>
      <top/>
      <bottom style="thick">
        <color rgb="FFFF0000"/>
      </bottom>
      <diagonal/>
    </border>
    <border>
      <left style="thin">
        <color indexed="64"/>
      </left>
      <right style="thick">
        <color rgb="FFFF0000"/>
      </right>
      <top/>
      <bottom style="thick">
        <color rgb="FFFF0000"/>
      </bottom>
      <diagonal/>
    </border>
    <border>
      <left style="thick">
        <color rgb="FFFF0000"/>
      </left>
      <right/>
      <top/>
      <bottom style="thick">
        <color rgb="FFFF0000"/>
      </bottom>
      <diagonal/>
    </border>
    <border>
      <left style="thick">
        <color rgb="FFFF0000"/>
      </left>
      <right/>
      <top/>
      <bottom style="medium">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7">
    <xf numFmtId="0" fontId="0" fillId="0" borderId="0"/>
    <xf numFmtId="0" fontId="1"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8" fillId="4" borderId="0" applyNumberFormat="0" applyBorder="0" applyAlignment="0" applyProtection="0">
      <alignment vertical="center"/>
    </xf>
    <xf numFmtId="0" fontId="1" fillId="0" borderId="0"/>
    <xf numFmtId="0" fontId="1" fillId="0" borderId="0"/>
    <xf numFmtId="0" fontId="1" fillId="0" borderId="0"/>
  </cellStyleXfs>
  <cellXfs count="720">
    <xf numFmtId="0" fontId="0" fillId="0" borderId="0" xfId="0"/>
    <xf numFmtId="49" fontId="0" fillId="0" borderId="0" xfId="0" applyNumberFormat="1"/>
    <xf numFmtId="0" fontId="20" fillId="0" borderId="0" xfId="0" applyFont="1" applyAlignment="1">
      <alignment horizontal="center" vertical="center" wrapText="1"/>
    </xf>
    <xf numFmtId="0" fontId="0" fillId="0" borderId="0" xfId="0" applyAlignment="1">
      <alignment horizontal="right"/>
    </xf>
    <xf numFmtId="0" fontId="21" fillId="0" borderId="0" xfId="0" applyFont="1"/>
    <xf numFmtId="0" fontId="20" fillId="0" borderId="0" xfId="0" applyFont="1" applyFill="1" applyAlignment="1">
      <alignment horizontal="center" vertical="center" wrapText="1"/>
    </xf>
    <xf numFmtId="38" fontId="23" fillId="0" borderId="11" xfId="34" applyFont="1" applyBorder="1">
      <alignment vertical="center"/>
    </xf>
    <xf numFmtId="38" fontId="23" fillId="0" borderId="12" xfId="34" applyFont="1" applyBorder="1">
      <alignment vertical="center"/>
    </xf>
    <xf numFmtId="38" fontId="23" fillId="0" borderId="13" xfId="34" applyFont="1" applyBorder="1">
      <alignment vertical="center"/>
    </xf>
    <xf numFmtId="38" fontId="23" fillId="0" borderId="14" xfId="34" applyFont="1" applyBorder="1">
      <alignment vertical="center"/>
    </xf>
    <xf numFmtId="38" fontId="23" fillId="0" borderId="10" xfId="34" applyFont="1" applyBorder="1">
      <alignment vertical="center"/>
    </xf>
    <xf numFmtId="38" fontId="23" fillId="27" borderId="12" xfId="34" applyFont="1" applyFill="1" applyBorder="1">
      <alignment vertical="center"/>
    </xf>
    <xf numFmtId="38" fontId="23" fillId="27" borderId="14" xfId="34" applyFont="1" applyFill="1" applyBorder="1">
      <alignment vertical="center"/>
    </xf>
    <xf numFmtId="38" fontId="23" fillId="27" borderId="15" xfId="34" applyFont="1" applyFill="1" applyBorder="1">
      <alignment vertical="center"/>
    </xf>
    <xf numFmtId="0" fontId="23" fillId="29" borderId="34" xfId="0" applyFont="1" applyFill="1" applyBorder="1" applyAlignment="1">
      <alignment horizontal="center" vertical="center" shrinkToFit="1"/>
    </xf>
    <xf numFmtId="0" fontId="23" fillId="29" borderId="16" xfId="0" applyFont="1" applyFill="1" applyBorder="1" applyAlignment="1">
      <alignment horizontal="center" vertical="center" wrapText="1" shrinkToFit="1"/>
    </xf>
    <xf numFmtId="0" fontId="23" fillId="29" borderId="16" xfId="0" applyFont="1" applyFill="1" applyBorder="1" applyAlignment="1">
      <alignment horizontal="center" vertical="center" shrinkToFit="1"/>
    </xf>
    <xf numFmtId="0" fontId="23" fillId="29" borderId="35" xfId="0" applyFont="1" applyFill="1" applyBorder="1" applyAlignment="1">
      <alignment horizontal="center" vertical="center" shrinkToFit="1"/>
    </xf>
    <xf numFmtId="0" fontId="23" fillId="26" borderId="34" xfId="0" applyFont="1" applyFill="1" applyBorder="1" applyAlignment="1">
      <alignment horizontal="center" vertical="center" shrinkToFit="1"/>
    </xf>
    <xf numFmtId="38" fontId="23" fillId="27" borderId="37" xfId="34" applyFont="1" applyFill="1" applyBorder="1">
      <alignment vertical="center"/>
    </xf>
    <xf numFmtId="38" fontId="23" fillId="0" borderId="45" xfId="34" applyFont="1" applyBorder="1">
      <alignment vertical="center"/>
    </xf>
    <xf numFmtId="38" fontId="23" fillId="0" borderId="40" xfId="34" applyFont="1" applyBorder="1">
      <alignment vertical="center"/>
    </xf>
    <xf numFmtId="38" fontId="23" fillId="0" borderId="42" xfId="34" applyFont="1" applyBorder="1">
      <alignment vertical="center"/>
    </xf>
    <xf numFmtId="0" fontId="23" fillId="31" borderId="41" xfId="0" applyFont="1" applyFill="1" applyBorder="1" applyAlignment="1">
      <alignment horizontal="center" vertical="center"/>
    </xf>
    <xf numFmtId="0" fontId="23" fillId="31" borderId="19" xfId="0" applyFont="1" applyFill="1" applyBorder="1" applyAlignment="1">
      <alignment horizontal="center" vertical="center" shrinkToFit="1"/>
    </xf>
    <xf numFmtId="0" fontId="23" fillId="28" borderId="19" xfId="0" applyFont="1" applyFill="1" applyBorder="1" applyAlignment="1">
      <alignment horizontal="center" vertical="center" shrinkToFit="1"/>
    </xf>
    <xf numFmtId="0" fontId="23" fillId="28" borderId="41" xfId="0" applyFont="1" applyFill="1" applyBorder="1" applyAlignment="1">
      <alignment horizontal="center" vertical="center"/>
    </xf>
    <xf numFmtId="38" fontId="0" fillId="0" borderId="0" xfId="0" applyNumberFormat="1"/>
    <xf numFmtId="0" fontId="23" fillId="30" borderId="41" xfId="0" applyFont="1" applyFill="1" applyBorder="1" applyAlignment="1">
      <alignment horizontal="center" vertical="center"/>
    </xf>
    <xf numFmtId="0" fontId="23" fillId="30" borderId="19" xfId="0" applyFont="1" applyFill="1" applyBorder="1" applyAlignment="1">
      <alignment horizontal="center" vertical="center" shrinkToFit="1"/>
    </xf>
    <xf numFmtId="0" fontId="23" fillId="28" borderId="32" xfId="0" applyFont="1" applyFill="1" applyBorder="1" applyAlignment="1">
      <alignment vertical="center"/>
    </xf>
    <xf numFmtId="0" fontId="23" fillId="30" borderId="32" xfId="0" applyFont="1" applyFill="1" applyBorder="1" applyAlignment="1">
      <alignment vertical="center"/>
    </xf>
    <xf numFmtId="0" fontId="23" fillId="29" borderId="19" xfId="0" applyFont="1" applyFill="1" applyBorder="1" applyAlignment="1">
      <alignment horizontal="center" vertical="center" shrinkToFit="1"/>
    </xf>
    <xf numFmtId="0" fontId="23" fillId="29" borderId="17" xfId="0" applyFont="1" applyFill="1" applyBorder="1" applyAlignment="1">
      <alignment horizontal="center" vertical="center" wrapText="1" shrinkToFit="1"/>
    </xf>
    <xf numFmtId="0" fontId="23" fillId="29" borderId="17" xfId="0" applyFont="1" applyFill="1" applyBorder="1" applyAlignment="1">
      <alignment horizontal="center" vertical="center" shrinkToFit="1"/>
    </xf>
    <xf numFmtId="0" fontId="23" fillId="26" borderId="19" xfId="0" applyFont="1" applyFill="1" applyBorder="1" applyAlignment="1">
      <alignment horizontal="center" vertical="center" shrinkToFit="1"/>
    </xf>
    <xf numFmtId="0" fontId="23" fillId="26" borderId="17" xfId="0" applyFont="1" applyFill="1" applyBorder="1" applyAlignment="1">
      <alignment horizontal="center" vertical="center" wrapText="1" shrinkToFit="1"/>
    </xf>
    <xf numFmtId="0" fontId="23" fillId="30" borderId="0" xfId="0" applyFont="1" applyFill="1" applyBorder="1" applyAlignment="1">
      <alignment horizontal="center" vertical="center" shrinkToFit="1"/>
    </xf>
    <xf numFmtId="0" fontId="23" fillId="28" borderId="36" xfId="0" applyFont="1" applyFill="1" applyBorder="1" applyAlignment="1">
      <alignment vertical="center"/>
    </xf>
    <xf numFmtId="0" fontId="23" fillId="30" borderId="36" xfId="0" applyFont="1" applyFill="1" applyBorder="1" applyAlignment="1">
      <alignment vertical="center"/>
    </xf>
    <xf numFmtId="0" fontId="23" fillId="26" borderId="19" xfId="0" applyFont="1" applyFill="1" applyBorder="1" applyAlignment="1">
      <alignment vertical="center" shrinkToFit="1"/>
    </xf>
    <xf numFmtId="0" fontId="23" fillId="26" borderId="17" xfId="0" applyFont="1" applyFill="1" applyBorder="1" applyAlignment="1">
      <alignment vertical="top" wrapText="1" shrinkToFit="1"/>
    </xf>
    <xf numFmtId="0" fontId="23" fillId="26" borderId="16" xfId="0" applyFont="1" applyFill="1" applyBorder="1" applyAlignment="1">
      <alignment horizontal="center" vertical="top" wrapText="1" shrinkToFit="1"/>
    </xf>
    <xf numFmtId="0" fontId="23" fillId="29" borderId="19" xfId="0" applyFont="1" applyFill="1" applyBorder="1" applyAlignment="1">
      <alignment vertical="center" shrinkToFit="1"/>
    </xf>
    <xf numFmtId="0" fontId="23" fillId="29" borderId="17" xfId="0" applyFont="1" applyFill="1" applyBorder="1" applyAlignment="1">
      <alignment vertical="center" wrapText="1" shrinkToFit="1"/>
    </xf>
    <xf numFmtId="0" fontId="23" fillId="29" borderId="17" xfId="0" applyFont="1" applyFill="1" applyBorder="1" applyAlignment="1">
      <alignment vertical="center" shrinkToFit="1"/>
    </xf>
    <xf numFmtId="0" fontId="23" fillId="28" borderId="54" xfId="0" applyFont="1" applyFill="1" applyBorder="1" applyAlignment="1">
      <alignment vertical="center"/>
    </xf>
    <xf numFmtId="0" fontId="25" fillId="28" borderId="57" xfId="0" applyFont="1" applyFill="1" applyBorder="1" applyAlignment="1">
      <alignment horizontal="center" vertical="center" wrapText="1" shrinkToFit="1"/>
    </xf>
    <xf numFmtId="0" fontId="23" fillId="26" borderId="36" xfId="0" applyFont="1" applyFill="1" applyBorder="1" applyAlignment="1">
      <alignment horizontal="center" vertical="center" shrinkToFit="1"/>
    </xf>
    <xf numFmtId="0" fontId="23" fillId="26" borderId="54" xfId="0" applyFont="1" applyFill="1" applyBorder="1" applyAlignment="1">
      <alignment vertical="center" shrinkToFit="1"/>
    </xf>
    <xf numFmtId="0" fontId="23" fillId="26" borderId="54" xfId="0" applyFont="1" applyFill="1" applyBorder="1" applyAlignment="1">
      <alignment horizontal="center" vertical="center" shrinkToFit="1"/>
    </xf>
    <xf numFmtId="0" fontId="23" fillId="30" borderId="51" xfId="0" applyFont="1" applyFill="1" applyBorder="1" applyAlignment="1">
      <alignment vertical="center" wrapText="1" shrinkToFit="1"/>
    </xf>
    <xf numFmtId="0" fontId="24" fillId="30" borderId="53" xfId="0" applyFont="1" applyFill="1" applyBorder="1" applyAlignment="1">
      <alignment vertical="center" wrapText="1" shrinkToFit="1"/>
    </xf>
    <xf numFmtId="0" fontId="23" fillId="30" borderId="58" xfId="0" applyFont="1" applyFill="1" applyBorder="1" applyAlignment="1">
      <alignment vertical="center"/>
    </xf>
    <xf numFmtId="0" fontId="23" fillId="30" borderId="55" xfId="0" applyFont="1" applyFill="1" applyBorder="1" applyAlignment="1">
      <alignment vertical="center"/>
    </xf>
    <xf numFmtId="0" fontId="25" fillId="30" borderId="59" xfId="0" applyFont="1" applyFill="1" applyBorder="1" applyAlignment="1">
      <alignment horizontal="center" vertical="center" wrapText="1" shrinkToFit="1"/>
    </xf>
    <xf numFmtId="0" fontId="24" fillId="28" borderId="33" xfId="0" applyFont="1" applyFill="1" applyBorder="1" applyAlignment="1">
      <alignment vertical="center" wrapText="1" shrinkToFit="1"/>
    </xf>
    <xf numFmtId="0" fontId="26" fillId="0" borderId="0" xfId="0" applyFont="1"/>
    <xf numFmtId="49" fontId="26" fillId="0" borderId="0" xfId="0" applyNumberFormat="1" applyFont="1"/>
    <xf numFmtId="0" fontId="23" fillId="31" borderId="32" xfId="0" applyFont="1" applyFill="1" applyBorder="1" applyAlignment="1">
      <alignment vertical="center"/>
    </xf>
    <xf numFmtId="0" fontId="27" fillId="0" borderId="0" xfId="0" applyFont="1" applyAlignment="1">
      <alignment horizontal="center" vertical="center"/>
    </xf>
    <xf numFmtId="0" fontId="0" fillId="0" borderId="0" xfId="0" applyAlignment="1">
      <alignment horizontal="center"/>
    </xf>
    <xf numFmtId="0" fontId="27" fillId="32" borderId="46" xfId="0" applyFont="1" applyFill="1" applyBorder="1" applyAlignment="1">
      <alignment horizontal="center" vertical="center" wrapText="1"/>
    </xf>
    <xf numFmtId="49" fontId="28" fillId="0" borderId="0" xfId="0" applyNumberFormat="1" applyFont="1"/>
    <xf numFmtId="38" fontId="23" fillId="0" borderId="15" xfId="34" applyFont="1" applyBorder="1">
      <alignment vertical="center"/>
    </xf>
    <xf numFmtId="0" fontId="24" fillId="28" borderId="50" xfId="0" applyFont="1" applyFill="1" applyBorder="1" applyAlignment="1">
      <alignment vertical="center" wrapText="1" shrinkToFit="1"/>
    </xf>
    <xf numFmtId="0" fontId="23" fillId="28" borderId="54" xfId="0" applyFont="1" applyFill="1" applyBorder="1" applyAlignment="1">
      <alignment horizontal="center" vertical="center" shrinkToFit="1"/>
    </xf>
    <xf numFmtId="0" fontId="24" fillId="30" borderId="50" xfId="0" applyFont="1" applyFill="1" applyBorder="1" applyAlignment="1">
      <alignment vertical="center" wrapText="1" shrinkToFit="1"/>
    </xf>
    <xf numFmtId="38" fontId="23" fillId="27" borderId="52" xfId="34" applyFont="1" applyFill="1" applyBorder="1">
      <alignment vertical="center"/>
    </xf>
    <xf numFmtId="38" fontId="23" fillId="27" borderId="40" xfId="34" applyFont="1" applyFill="1" applyBorder="1">
      <alignment vertical="center"/>
    </xf>
    <xf numFmtId="38" fontId="29" fillId="0" borderId="40" xfId="34" applyFont="1" applyBorder="1">
      <alignment vertical="center"/>
    </xf>
    <xf numFmtId="38" fontId="29" fillId="27" borderId="40" xfId="34" applyFont="1" applyFill="1" applyBorder="1">
      <alignment vertical="center"/>
    </xf>
    <xf numFmtId="0" fontId="29" fillId="29" borderId="36" xfId="0" applyFont="1" applyFill="1" applyBorder="1" applyAlignment="1">
      <alignment horizontal="center" vertical="center" shrinkToFit="1"/>
    </xf>
    <xf numFmtId="0" fontId="29" fillId="29" borderId="63" xfId="0" applyFont="1" applyFill="1" applyBorder="1" applyAlignment="1">
      <alignment horizontal="center" vertical="center" shrinkToFit="1"/>
    </xf>
    <xf numFmtId="0" fontId="29" fillId="29" borderId="41" xfId="0" applyFont="1" applyFill="1" applyBorder="1" applyAlignment="1">
      <alignment horizontal="center" vertical="center" shrinkToFit="1"/>
    </xf>
    <xf numFmtId="0" fontId="29" fillId="29" borderId="17" xfId="0" applyFont="1" applyFill="1" applyBorder="1" applyAlignment="1">
      <alignment vertical="center" shrinkToFit="1"/>
    </xf>
    <xf numFmtId="0" fontId="29" fillId="29" borderId="54" xfId="0" applyFont="1" applyFill="1" applyBorder="1" applyAlignment="1">
      <alignment vertical="center" shrinkToFit="1"/>
    </xf>
    <xf numFmtId="0" fontId="29" fillId="29" borderId="54" xfId="0" applyFont="1" applyFill="1" applyBorder="1" applyAlignment="1">
      <alignment horizontal="center" vertical="center" shrinkToFit="1"/>
    </xf>
    <xf numFmtId="0" fontId="29" fillId="29" borderId="37" xfId="0" applyFont="1" applyFill="1" applyBorder="1" applyAlignment="1">
      <alignment horizontal="center" vertical="center"/>
    </xf>
    <xf numFmtId="38" fontId="23" fillId="0" borderId="38" xfId="34" applyFont="1" applyBorder="1">
      <alignment vertical="center"/>
    </xf>
    <xf numFmtId="38" fontId="29" fillId="27" borderId="67" xfId="34" applyFont="1" applyFill="1" applyBorder="1">
      <alignment vertical="center"/>
    </xf>
    <xf numFmtId="0" fontId="23" fillId="33" borderId="34" xfId="0" applyFont="1" applyFill="1" applyBorder="1" applyAlignment="1">
      <alignment horizontal="center" vertical="center" shrinkToFit="1"/>
    </xf>
    <xf numFmtId="0" fontId="23" fillId="33" borderId="16" xfId="0" applyFont="1" applyFill="1" applyBorder="1" applyAlignment="1">
      <alignment horizontal="center" vertical="center" wrapText="1" shrinkToFit="1"/>
    </xf>
    <xf numFmtId="0" fontId="23" fillId="33" borderId="16" xfId="0" applyFont="1" applyFill="1" applyBorder="1" applyAlignment="1">
      <alignment horizontal="center" vertical="center" shrinkToFit="1"/>
    </xf>
    <xf numFmtId="0" fontId="29" fillId="33" borderId="36" xfId="0" applyFont="1" applyFill="1" applyBorder="1" applyAlignment="1">
      <alignment horizontal="center" vertical="center" shrinkToFit="1"/>
    </xf>
    <xf numFmtId="0" fontId="29" fillId="33" borderId="41" xfId="0" applyFont="1" applyFill="1" applyBorder="1" applyAlignment="1">
      <alignment horizontal="center" vertical="center" shrinkToFit="1"/>
    </xf>
    <xf numFmtId="0" fontId="23" fillId="33" borderId="35" xfId="0" applyFont="1" applyFill="1" applyBorder="1" applyAlignment="1">
      <alignment horizontal="center" vertical="center" shrinkToFit="1"/>
    </xf>
    <xf numFmtId="0" fontId="23" fillId="33" borderId="19" xfId="0" applyFont="1" applyFill="1" applyBorder="1" applyAlignment="1">
      <alignment vertical="center" shrinkToFit="1"/>
    </xf>
    <xf numFmtId="0" fontId="23" fillId="33" borderId="17" xfId="0" applyFont="1" applyFill="1" applyBorder="1" applyAlignment="1">
      <alignment vertical="center" wrapText="1" shrinkToFit="1"/>
    </xf>
    <xf numFmtId="0" fontId="23" fillId="33" borderId="17" xfId="0" applyFont="1" applyFill="1" applyBorder="1" applyAlignment="1">
      <alignment vertical="center" shrinkToFit="1"/>
    </xf>
    <xf numFmtId="0" fontId="23" fillId="33" borderId="19" xfId="0" applyFont="1" applyFill="1" applyBorder="1" applyAlignment="1">
      <alignment horizontal="center" vertical="center" shrinkToFit="1"/>
    </xf>
    <xf numFmtId="0" fontId="23" fillId="33" borderId="17" xfId="0" applyFont="1" applyFill="1" applyBorder="1" applyAlignment="1">
      <alignment horizontal="center" vertical="center" wrapText="1" shrinkToFit="1"/>
    </xf>
    <xf numFmtId="0" fontId="23" fillId="33" borderId="17" xfId="0" applyFont="1" applyFill="1" applyBorder="1" applyAlignment="1">
      <alignment horizontal="center" vertical="center" shrinkToFit="1"/>
    </xf>
    <xf numFmtId="0" fontId="23" fillId="34" borderId="34" xfId="0" applyFont="1" applyFill="1" applyBorder="1" applyAlignment="1">
      <alignment horizontal="center" vertical="center" shrinkToFit="1"/>
    </xf>
    <xf numFmtId="0" fontId="23" fillId="34" borderId="16" xfId="0" applyFont="1" applyFill="1" applyBorder="1" applyAlignment="1">
      <alignment horizontal="center" vertical="top" wrapText="1" shrinkToFit="1"/>
    </xf>
    <xf numFmtId="0" fontId="23" fillId="34" borderId="36" xfId="0" applyFont="1" applyFill="1" applyBorder="1" applyAlignment="1">
      <alignment horizontal="center" vertical="center" shrinkToFit="1"/>
    </xf>
    <xf numFmtId="0" fontId="23" fillId="34" borderId="19" xfId="0" applyFont="1" applyFill="1" applyBorder="1" applyAlignment="1">
      <alignment vertical="center" shrinkToFit="1"/>
    </xf>
    <xf numFmtId="0" fontId="23" fillId="34" borderId="17" xfId="0" applyFont="1" applyFill="1" applyBorder="1" applyAlignment="1">
      <alignment vertical="top" wrapText="1" shrinkToFit="1"/>
    </xf>
    <xf numFmtId="0" fontId="23" fillId="34" borderId="54" xfId="0" applyFont="1" applyFill="1" applyBorder="1" applyAlignment="1">
      <alignment vertical="center" shrinkToFit="1"/>
    </xf>
    <xf numFmtId="0" fontId="23" fillId="34" borderId="19" xfId="0" applyFont="1" applyFill="1" applyBorder="1" applyAlignment="1">
      <alignment horizontal="center" vertical="center" shrinkToFit="1"/>
    </xf>
    <xf numFmtId="0" fontId="23" fillId="34" borderId="17" xfId="0" applyFont="1" applyFill="1" applyBorder="1" applyAlignment="1">
      <alignment horizontal="center" vertical="center" wrapText="1" shrinkToFit="1"/>
    </xf>
    <xf numFmtId="0" fontId="23" fillId="34" borderId="54" xfId="0" applyFont="1" applyFill="1" applyBorder="1" applyAlignment="1">
      <alignment horizontal="center" vertical="center" shrinkToFit="1"/>
    </xf>
    <xf numFmtId="0" fontId="23" fillId="29" borderId="11" xfId="0" applyFont="1" applyFill="1" applyBorder="1" applyAlignment="1">
      <alignment horizontal="center" vertical="center"/>
    </xf>
    <xf numFmtId="0" fontId="23" fillId="29" borderId="12" xfId="0" applyFont="1" applyFill="1" applyBorder="1" applyAlignment="1">
      <alignment horizontal="center" vertical="center"/>
    </xf>
    <xf numFmtId="0" fontId="23" fillId="33" borderId="11" xfId="0" applyFont="1" applyFill="1" applyBorder="1" applyAlignment="1">
      <alignment horizontal="center" vertical="center"/>
    </xf>
    <xf numFmtId="0" fontId="23" fillId="33" borderId="12" xfId="0" applyFont="1" applyFill="1" applyBorder="1" applyAlignment="1">
      <alignment horizontal="center" vertical="center"/>
    </xf>
    <xf numFmtId="0" fontId="23" fillId="30" borderId="55" xfId="0" applyFont="1" applyFill="1" applyBorder="1" applyAlignment="1">
      <alignment horizontal="center" vertical="center"/>
    </xf>
    <xf numFmtId="38" fontId="23" fillId="0" borderId="14" xfId="34" applyFont="1" applyFill="1" applyBorder="1">
      <alignment vertical="center"/>
    </xf>
    <xf numFmtId="38" fontId="23" fillId="0" borderId="40" xfId="34" applyFont="1" applyFill="1" applyBorder="1">
      <alignment vertical="center"/>
    </xf>
    <xf numFmtId="38" fontId="29" fillId="0" borderId="40" xfId="34" applyFont="1" applyFill="1" applyBorder="1">
      <alignment vertical="center"/>
    </xf>
    <xf numFmtId="38" fontId="23" fillId="0" borderId="45" xfId="34" applyFont="1" applyFill="1" applyBorder="1">
      <alignment vertical="center"/>
    </xf>
    <xf numFmtId="0" fontId="29" fillId="34" borderId="36" xfId="0" applyFont="1" applyFill="1" applyBorder="1" applyAlignment="1">
      <alignment horizontal="center" vertical="center" shrinkToFit="1"/>
    </xf>
    <xf numFmtId="0" fontId="29" fillId="34" borderId="54" xfId="0" applyFont="1" applyFill="1" applyBorder="1" applyAlignment="1">
      <alignment vertical="center" shrinkToFit="1"/>
    </xf>
    <xf numFmtId="0" fontId="29" fillId="34" borderId="54" xfId="0" applyFont="1" applyFill="1" applyBorder="1" applyAlignment="1">
      <alignment horizontal="center" vertical="center" shrinkToFit="1"/>
    </xf>
    <xf numFmtId="0" fontId="29" fillId="34" borderId="50" xfId="0" applyFont="1" applyFill="1" applyBorder="1" applyAlignment="1">
      <alignment horizontal="center" vertical="center" shrinkToFit="1"/>
    </xf>
    <xf numFmtId="0" fontId="24" fillId="30" borderId="71" xfId="0" applyFont="1" applyFill="1" applyBorder="1" applyAlignment="1">
      <alignment vertical="center" wrapText="1" shrinkToFit="1"/>
    </xf>
    <xf numFmtId="0" fontId="23" fillId="30" borderId="56" xfId="0" applyFont="1" applyFill="1" applyBorder="1" applyAlignment="1">
      <alignment vertical="center" wrapText="1" shrinkToFit="1"/>
    </xf>
    <xf numFmtId="0" fontId="23" fillId="28" borderId="41" xfId="0" applyFont="1" applyFill="1" applyBorder="1" applyAlignment="1">
      <alignment vertical="center"/>
    </xf>
    <xf numFmtId="38" fontId="23" fillId="0" borderId="52" xfId="34" applyFont="1" applyBorder="1">
      <alignment vertical="center"/>
    </xf>
    <xf numFmtId="0" fontId="23" fillId="28" borderId="16" xfId="0" applyFont="1" applyFill="1" applyBorder="1" applyAlignment="1">
      <alignment horizontal="center" vertical="center" shrinkToFit="1"/>
    </xf>
    <xf numFmtId="0" fontId="23" fillId="28" borderId="12" xfId="0" applyFont="1" applyFill="1" applyBorder="1" applyAlignment="1">
      <alignment horizontal="center" vertical="center" shrinkToFit="1"/>
    </xf>
    <xf numFmtId="0" fontId="23" fillId="28" borderId="16" xfId="0" applyFont="1" applyFill="1" applyBorder="1" applyAlignment="1">
      <alignment horizontal="center" vertical="center"/>
    </xf>
    <xf numFmtId="0" fontId="23" fillId="28" borderId="12" xfId="0" applyFont="1" applyFill="1" applyBorder="1" applyAlignment="1">
      <alignment horizontal="center" vertical="center"/>
    </xf>
    <xf numFmtId="0" fontId="24" fillId="28" borderId="53" xfId="0" applyFont="1" applyFill="1" applyBorder="1" applyAlignment="1">
      <alignment vertical="center" wrapText="1" shrinkToFit="1"/>
    </xf>
    <xf numFmtId="0" fontId="23" fillId="28" borderId="51" xfId="0" applyFont="1" applyFill="1" applyBorder="1" applyAlignment="1">
      <alignment vertical="center" wrapText="1" shrinkToFit="1"/>
    </xf>
    <xf numFmtId="0" fontId="24" fillId="28" borderId="72" xfId="0" applyFont="1" applyFill="1" applyBorder="1" applyAlignment="1">
      <alignment vertical="center" wrapText="1" shrinkToFit="1"/>
    </xf>
    <xf numFmtId="0" fontId="29" fillId="35" borderId="32" xfId="0" applyFont="1" applyFill="1" applyBorder="1" applyAlignment="1">
      <alignment horizontal="center" vertical="center" shrinkToFit="1"/>
    </xf>
    <xf numFmtId="0" fontId="29" fillId="35" borderId="36" xfId="0" applyFont="1" applyFill="1" applyBorder="1" applyAlignment="1">
      <alignment horizontal="center" vertical="center" wrapText="1" shrinkToFit="1"/>
    </xf>
    <xf numFmtId="0" fontId="29" fillId="35" borderId="36" xfId="0" applyFont="1" applyFill="1" applyBorder="1" applyAlignment="1">
      <alignment horizontal="center" vertical="center" shrinkToFit="1"/>
    </xf>
    <xf numFmtId="0" fontId="29" fillId="35" borderId="41" xfId="0" applyFont="1" applyFill="1" applyBorder="1" applyAlignment="1">
      <alignment horizontal="center" vertical="center" shrinkToFit="1"/>
    </xf>
    <xf numFmtId="0" fontId="29" fillId="35" borderId="74" xfId="0" applyFont="1" applyFill="1" applyBorder="1" applyAlignment="1">
      <alignment horizontal="center" vertical="center" shrinkToFit="1"/>
    </xf>
    <xf numFmtId="0" fontId="29" fillId="35" borderId="54" xfId="0" applyFont="1" applyFill="1" applyBorder="1" applyAlignment="1">
      <alignment horizontal="center" vertical="center" wrapText="1" shrinkToFit="1"/>
    </xf>
    <xf numFmtId="0" fontId="29" fillId="35" borderId="54" xfId="0" applyFont="1" applyFill="1" applyBorder="1" applyAlignment="1">
      <alignment horizontal="center" vertical="center" shrinkToFit="1"/>
    </xf>
    <xf numFmtId="0" fontId="29" fillId="35" borderId="19" xfId="0" applyFont="1" applyFill="1" applyBorder="1" applyAlignment="1">
      <alignment horizontal="center" vertical="center" shrinkToFit="1"/>
    </xf>
    <xf numFmtId="0" fontId="29" fillId="35" borderId="17" xfId="0" applyFont="1" applyFill="1" applyBorder="1" applyAlignment="1">
      <alignment horizontal="center" vertical="center" wrapText="1" shrinkToFit="1"/>
    </xf>
    <xf numFmtId="38" fontId="29" fillId="0" borderId="14" xfId="34" applyFont="1" applyBorder="1">
      <alignment vertical="center"/>
    </xf>
    <xf numFmtId="38" fontId="29" fillId="27" borderId="15" xfId="34" applyFont="1" applyFill="1" applyBorder="1">
      <alignment vertical="center"/>
    </xf>
    <xf numFmtId="0" fontId="29" fillId="35" borderId="35" xfId="0" applyFont="1" applyFill="1" applyBorder="1" applyAlignment="1">
      <alignment horizontal="center" vertical="center" shrinkToFit="1"/>
    </xf>
    <xf numFmtId="38" fontId="23" fillId="0" borderId="37" xfId="34" applyFont="1" applyBorder="1">
      <alignment vertical="center"/>
    </xf>
    <xf numFmtId="0" fontId="24" fillId="28" borderId="17" xfId="0" applyFont="1" applyFill="1" applyBorder="1" applyAlignment="1">
      <alignment vertical="center" wrapText="1" shrinkToFit="1"/>
    </xf>
    <xf numFmtId="0" fontId="23" fillId="28" borderId="12" xfId="0" applyFont="1" applyFill="1" applyBorder="1" applyAlignment="1">
      <alignment vertical="center" wrapText="1" shrinkToFit="1"/>
    </xf>
    <xf numFmtId="0" fontId="25" fillId="28" borderId="41" xfId="0" applyFont="1" applyFill="1" applyBorder="1" applyAlignment="1">
      <alignment horizontal="center" vertical="center" wrapText="1" shrinkToFit="1"/>
    </xf>
    <xf numFmtId="0" fontId="24" fillId="28" borderId="16" xfId="0" applyFont="1" applyFill="1" applyBorder="1" applyAlignment="1">
      <alignment horizontal="center" vertical="center" wrapText="1" shrinkToFit="1"/>
    </xf>
    <xf numFmtId="0" fontId="23" fillId="28" borderId="12" xfId="0" applyFont="1" applyFill="1" applyBorder="1" applyAlignment="1">
      <alignment horizontal="center" vertical="center" wrapText="1" shrinkToFit="1"/>
    </xf>
    <xf numFmtId="0" fontId="25" fillId="30" borderId="58" xfId="0" applyFont="1" applyFill="1" applyBorder="1" applyAlignment="1">
      <alignment vertical="center"/>
    </xf>
    <xf numFmtId="0" fontId="23" fillId="36" borderId="34" xfId="0" applyFont="1" applyFill="1" applyBorder="1" applyAlignment="1">
      <alignment horizontal="center" vertical="center" shrinkToFit="1"/>
    </xf>
    <xf numFmtId="0" fontId="23" fillId="36" borderId="16" xfId="0" applyFont="1" applyFill="1" applyBorder="1" applyAlignment="1">
      <alignment horizontal="center" vertical="center" wrapText="1" shrinkToFit="1"/>
    </xf>
    <xf numFmtId="0" fontId="23" fillId="36" borderId="16" xfId="0" applyFont="1" applyFill="1" applyBorder="1" applyAlignment="1">
      <alignment horizontal="center" vertical="center" shrinkToFit="1"/>
    </xf>
    <xf numFmtId="0" fontId="29" fillId="36" borderId="36" xfId="0" applyFont="1" applyFill="1" applyBorder="1" applyAlignment="1">
      <alignment horizontal="center" vertical="center" shrinkToFit="1"/>
    </xf>
    <xf numFmtId="0" fontId="23" fillId="36" borderId="35" xfId="0" applyFont="1" applyFill="1" applyBorder="1" applyAlignment="1">
      <alignment horizontal="center" vertical="center" shrinkToFit="1"/>
    </xf>
    <xf numFmtId="0" fontId="23" fillId="36" borderId="19" xfId="0" applyFont="1" applyFill="1" applyBorder="1" applyAlignment="1">
      <alignment vertical="center" shrinkToFit="1"/>
    </xf>
    <xf numFmtId="0" fontId="23" fillId="36" borderId="17" xfId="0" applyFont="1" applyFill="1" applyBorder="1" applyAlignment="1">
      <alignment vertical="center" wrapText="1" shrinkToFit="1"/>
    </xf>
    <xf numFmtId="0" fontId="23" fillId="36" borderId="17" xfId="0" applyFont="1" applyFill="1" applyBorder="1" applyAlignment="1">
      <alignment vertical="center" shrinkToFit="1"/>
    </xf>
    <xf numFmtId="0" fontId="23" fillId="36" borderId="19" xfId="0" applyFont="1" applyFill="1" applyBorder="1" applyAlignment="1">
      <alignment horizontal="center" vertical="center" shrinkToFit="1"/>
    </xf>
    <xf numFmtId="0" fontId="23" fillId="36" borderId="17" xfId="0" applyFont="1" applyFill="1" applyBorder="1" applyAlignment="1">
      <alignment horizontal="center" vertical="center" wrapText="1" shrinkToFit="1"/>
    </xf>
    <xf numFmtId="0" fontId="23" fillId="36" borderId="17" xfId="0" applyFont="1" applyFill="1" applyBorder="1" applyAlignment="1">
      <alignment horizontal="center" vertical="center" shrinkToFit="1"/>
    </xf>
    <xf numFmtId="0" fontId="23" fillId="36" borderId="11" xfId="0" applyFont="1" applyFill="1" applyBorder="1" applyAlignment="1">
      <alignment horizontal="center" vertical="center"/>
    </xf>
    <xf numFmtId="0" fontId="23" fillId="36" borderId="12" xfId="0" applyFont="1" applyFill="1" applyBorder="1" applyAlignment="1">
      <alignment horizontal="center" vertical="center"/>
    </xf>
    <xf numFmtId="0" fontId="23" fillId="37" borderId="34" xfId="0" applyFont="1" applyFill="1" applyBorder="1" applyAlignment="1">
      <alignment horizontal="center" vertical="center" shrinkToFit="1"/>
    </xf>
    <xf numFmtId="0" fontId="23" fillId="37" borderId="16" xfId="0" applyFont="1" applyFill="1" applyBorder="1" applyAlignment="1">
      <alignment horizontal="center" vertical="center" wrapText="1" shrinkToFit="1"/>
    </xf>
    <xf numFmtId="0" fontId="23" fillId="37" borderId="16" xfId="0" applyFont="1" applyFill="1" applyBorder="1" applyAlignment="1">
      <alignment horizontal="center" vertical="center" shrinkToFit="1"/>
    </xf>
    <xf numFmtId="0" fontId="29" fillId="37" borderId="36" xfId="0" applyFont="1" applyFill="1" applyBorder="1" applyAlignment="1">
      <alignment horizontal="center" vertical="center" shrinkToFit="1"/>
    </xf>
    <xf numFmtId="0" fontId="29" fillId="37" borderId="41" xfId="0" applyFont="1" applyFill="1" applyBorder="1" applyAlignment="1">
      <alignment horizontal="center" vertical="center" shrinkToFit="1"/>
    </xf>
    <xf numFmtId="0" fontId="23" fillId="37" borderId="35" xfId="0" applyFont="1" applyFill="1" applyBorder="1" applyAlignment="1">
      <alignment horizontal="center" vertical="center" shrinkToFit="1"/>
    </xf>
    <xf numFmtId="0" fontId="23" fillId="37" borderId="19" xfId="0" applyFont="1" applyFill="1" applyBorder="1" applyAlignment="1">
      <alignment vertical="center" shrinkToFit="1"/>
    </xf>
    <xf numFmtId="0" fontId="23" fillId="37" borderId="17" xfId="0" applyFont="1" applyFill="1" applyBorder="1" applyAlignment="1">
      <alignment vertical="center" wrapText="1" shrinkToFit="1"/>
    </xf>
    <xf numFmtId="0" fontId="23" fillId="37" borderId="17" xfId="0" applyFont="1" applyFill="1" applyBorder="1" applyAlignment="1">
      <alignment vertical="center" shrinkToFit="1"/>
    </xf>
    <xf numFmtId="0" fontId="23" fillId="37" borderId="19" xfId="0" applyFont="1" applyFill="1" applyBorder="1" applyAlignment="1">
      <alignment horizontal="center" vertical="center" shrinkToFit="1"/>
    </xf>
    <xf numFmtId="0" fontId="23" fillId="37" borderId="17" xfId="0" applyFont="1" applyFill="1" applyBorder="1" applyAlignment="1">
      <alignment horizontal="center" vertical="center" wrapText="1" shrinkToFit="1"/>
    </xf>
    <xf numFmtId="0" fontId="23" fillId="37" borderId="17" xfId="0" applyFont="1" applyFill="1" applyBorder="1" applyAlignment="1">
      <alignment horizontal="center" vertical="center" shrinkToFit="1"/>
    </xf>
    <xf numFmtId="0" fontId="29" fillId="34" borderId="41" xfId="0" applyFont="1" applyFill="1" applyBorder="1" applyAlignment="1">
      <alignment horizontal="center" vertical="center" shrinkToFit="1"/>
    </xf>
    <xf numFmtId="0" fontId="29" fillId="35" borderId="69" xfId="0" applyFont="1" applyFill="1" applyBorder="1" applyAlignment="1">
      <alignment horizontal="center" vertical="center" shrinkToFit="1"/>
    </xf>
    <xf numFmtId="0" fontId="23" fillId="29" borderId="22" xfId="0" applyFont="1" applyFill="1" applyBorder="1" applyAlignment="1">
      <alignment vertical="center" shrinkToFit="1"/>
    </xf>
    <xf numFmtId="0" fontId="23" fillId="29" borderId="22" xfId="0" applyFont="1" applyFill="1" applyBorder="1" applyAlignment="1">
      <alignment horizontal="center" vertical="center" shrinkToFit="1"/>
    </xf>
    <xf numFmtId="0" fontId="23" fillId="29" borderId="13" xfId="0" applyFont="1" applyFill="1" applyBorder="1" applyAlignment="1">
      <alignment horizontal="center" vertical="center"/>
    </xf>
    <xf numFmtId="0" fontId="29" fillId="29" borderId="36" xfId="0" applyFont="1" applyFill="1" applyBorder="1" applyAlignment="1">
      <alignment vertical="center" shrinkToFit="1"/>
    </xf>
    <xf numFmtId="0" fontId="26" fillId="0" borderId="39" xfId="0" applyFont="1" applyBorder="1"/>
    <xf numFmtId="38" fontId="29" fillId="27" borderId="82" xfId="34" applyFont="1" applyFill="1" applyBorder="1">
      <alignment vertical="center"/>
    </xf>
    <xf numFmtId="38" fontId="29" fillId="0" borderId="15" xfId="34" applyFont="1" applyBorder="1">
      <alignment vertical="center"/>
    </xf>
    <xf numFmtId="0" fontId="29" fillId="34" borderId="83" xfId="0" applyFont="1" applyFill="1" applyBorder="1" applyAlignment="1">
      <alignment vertical="center" shrinkToFit="1"/>
    </xf>
    <xf numFmtId="0" fontId="29" fillId="34" borderId="16" xfId="0" applyFont="1" applyFill="1" applyBorder="1" applyAlignment="1">
      <alignment vertical="center" shrinkToFit="1"/>
    </xf>
    <xf numFmtId="0" fontId="29" fillId="34" borderId="17" xfId="0" applyFont="1" applyFill="1" applyBorder="1" applyAlignment="1">
      <alignment horizontal="center" vertical="center" shrinkToFit="1"/>
    </xf>
    <xf numFmtId="0" fontId="29" fillId="37" borderId="83" xfId="0" applyFont="1" applyFill="1" applyBorder="1" applyAlignment="1">
      <alignment vertical="center" shrinkToFit="1"/>
    </xf>
    <xf numFmtId="0" fontId="29" fillId="37" borderId="17" xfId="0" applyFont="1" applyFill="1" applyBorder="1" applyAlignment="1">
      <alignment vertical="center" shrinkToFit="1"/>
    </xf>
    <xf numFmtId="0" fontId="29" fillId="37" borderId="17" xfId="0" applyFont="1" applyFill="1" applyBorder="1" applyAlignment="1">
      <alignment horizontal="center" vertical="center" shrinkToFit="1"/>
    </xf>
    <xf numFmtId="0" fontId="29" fillId="35" borderId="16" xfId="0" applyFont="1" applyFill="1" applyBorder="1" applyAlignment="1">
      <alignment horizontal="center" vertical="center" shrinkToFit="1"/>
    </xf>
    <xf numFmtId="0" fontId="29" fillId="35" borderId="17" xfId="0" applyFont="1" applyFill="1" applyBorder="1" applyAlignment="1">
      <alignment horizontal="center" vertical="center" shrinkToFit="1"/>
    </xf>
    <xf numFmtId="0" fontId="26" fillId="0" borderId="0" xfId="0" applyFont="1" applyBorder="1"/>
    <xf numFmtId="38" fontId="29" fillId="27" borderId="84" xfId="34" applyFont="1" applyFill="1" applyBorder="1">
      <alignment vertical="center"/>
    </xf>
    <xf numFmtId="38" fontId="23" fillId="0" borderId="15" xfId="34" applyFont="1" applyFill="1" applyBorder="1">
      <alignment vertical="center"/>
    </xf>
    <xf numFmtId="38" fontId="23" fillId="0" borderId="52" xfId="34" applyFont="1" applyFill="1" applyBorder="1">
      <alignment vertical="center"/>
    </xf>
    <xf numFmtId="0" fontId="23" fillId="31" borderId="42" xfId="0" applyFont="1" applyFill="1" applyBorder="1" applyAlignment="1">
      <alignment horizontal="center" vertical="center" wrapText="1" shrinkToFit="1"/>
    </xf>
    <xf numFmtId="0" fontId="24" fillId="28" borderId="54" xfId="0" applyFont="1" applyFill="1" applyBorder="1" applyAlignment="1">
      <alignment horizontal="center" vertical="center"/>
    </xf>
    <xf numFmtId="0" fontId="23" fillId="29" borderId="64" xfId="0" applyFont="1" applyFill="1" applyBorder="1" applyAlignment="1">
      <alignment vertical="center" shrinkToFit="1"/>
    </xf>
    <xf numFmtId="0" fontId="23" fillId="33" borderId="54" xfId="0" applyFont="1" applyFill="1" applyBorder="1" applyAlignment="1">
      <alignment vertical="center" shrinkToFit="1"/>
    </xf>
    <xf numFmtId="0" fontId="23" fillId="33" borderId="16" xfId="0" applyFont="1" applyFill="1" applyBorder="1" applyAlignment="1">
      <alignment vertical="center" shrinkToFit="1"/>
    </xf>
    <xf numFmtId="0" fontId="23" fillId="33" borderId="64" xfId="0" applyFont="1" applyFill="1" applyBorder="1" applyAlignment="1">
      <alignment vertical="center" shrinkToFit="1"/>
    </xf>
    <xf numFmtId="0" fontId="23" fillId="29" borderId="65" xfId="0" applyFont="1" applyFill="1" applyBorder="1" applyAlignment="1">
      <alignment horizontal="center" vertical="center" shrinkToFit="1"/>
    </xf>
    <xf numFmtId="0" fontId="23" fillId="33" borderId="54" xfId="0" applyFont="1" applyFill="1" applyBorder="1" applyAlignment="1">
      <alignment horizontal="center" vertical="center" shrinkToFit="1"/>
    </xf>
    <xf numFmtId="0" fontId="23" fillId="33" borderId="65" xfId="0" applyFont="1" applyFill="1" applyBorder="1" applyAlignment="1">
      <alignment horizontal="center" vertical="center" shrinkToFit="1"/>
    </xf>
    <xf numFmtId="0" fontId="23" fillId="29" borderId="66" xfId="0" applyFont="1" applyFill="1" applyBorder="1" applyAlignment="1">
      <alignment horizontal="center" vertical="center"/>
    </xf>
    <xf numFmtId="0" fontId="23" fillId="33" borderId="37" xfId="0" applyFont="1" applyFill="1" applyBorder="1" applyAlignment="1">
      <alignment horizontal="center" vertical="center"/>
    </xf>
    <xf numFmtId="0" fontId="23" fillId="33" borderId="66" xfId="0" applyFont="1" applyFill="1" applyBorder="1" applyAlignment="1">
      <alignment horizontal="center" vertical="center"/>
    </xf>
    <xf numFmtId="0" fontId="23" fillId="36" borderId="41" xfId="0" applyFont="1" applyFill="1" applyBorder="1" applyAlignment="1">
      <alignment horizontal="center" vertical="center" shrinkToFit="1"/>
    </xf>
    <xf numFmtId="0" fontId="23" fillId="38" borderId="34" xfId="0" applyFont="1" applyFill="1" applyBorder="1" applyAlignment="1">
      <alignment horizontal="center" vertical="center" shrinkToFit="1"/>
    </xf>
    <xf numFmtId="0" fontId="23" fillId="38" borderId="16" xfId="0" applyFont="1" applyFill="1" applyBorder="1" applyAlignment="1">
      <alignment horizontal="center" vertical="center" wrapText="1" shrinkToFit="1"/>
    </xf>
    <xf numFmtId="0" fontId="23" fillId="38" borderId="16" xfId="0" applyFont="1" applyFill="1" applyBorder="1" applyAlignment="1">
      <alignment horizontal="center" vertical="center" shrinkToFit="1"/>
    </xf>
    <xf numFmtId="0" fontId="23" fillId="38" borderId="36" xfId="0" applyFont="1" applyFill="1" applyBorder="1" applyAlignment="1">
      <alignment horizontal="center" vertical="center" shrinkToFit="1"/>
    </xf>
    <xf numFmtId="0" fontId="23" fillId="38" borderId="41" xfId="0" applyFont="1" applyFill="1" applyBorder="1" applyAlignment="1">
      <alignment horizontal="center" vertical="center" shrinkToFit="1"/>
    </xf>
    <xf numFmtId="0" fontId="23" fillId="38" borderId="35" xfId="0" applyFont="1" applyFill="1" applyBorder="1" applyAlignment="1">
      <alignment horizontal="center" vertical="center" shrinkToFit="1"/>
    </xf>
    <xf numFmtId="0" fontId="23" fillId="26" borderId="41" xfId="0" applyFont="1" applyFill="1" applyBorder="1" applyAlignment="1">
      <alignment horizontal="center" vertical="center" shrinkToFit="1"/>
    </xf>
    <xf numFmtId="0" fontId="23" fillId="26" borderId="50" xfId="0" applyFont="1" applyFill="1" applyBorder="1" applyAlignment="1">
      <alignment horizontal="center" vertical="center" shrinkToFit="1"/>
    </xf>
    <xf numFmtId="0" fontId="23" fillId="26" borderId="68" xfId="0" applyFont="1" applyFill="1" applyBorder="1" applyAlignment="1">
      <alignment horizontal="center" vertical="center" shrinkToFit="1"/>
    </xf>
    <xf numFmtId="0" fontId="23" fillId="36" borderId="64" xfId="0" applyFont="1" applyFill="1" applyBorder="1" applyAlignment="1">
      <alignment vertical="center" shrinkToFit="1"/>
    </xf>
    <xf numFmtId="0" fontId="23" fillId="38" borderId="19" xfId="0" applyFont="1" applyFill="1" applyBorder="1" applyAlignment="1">
      <alignment vertical="center" shrinkToFit="1"/>
    </xf>
    <xf numFmtId="0" fontId="23" fillId="38" borderId="17" xfId="0" applyFont="1" applyFill="1" applyBorder="1" applyAlignment="1">
      <alignment vertical="center" wrapText="1" shrinkToFit="1"/>
    </xf>
    <xf numFmtId="0" fontId="23" fillId="38" borderId="17" xfId="0" applyFont="1" applyFill="1" applyBorder="1" applyAlignment="1">
      <alignment vertical="center" shrinkToFit="1"/>
    </xf>
    <xf numFmtId="0" fontId="23" fillId="38" borderId="64" xfId="0" applyFont="1" applyFill="1" applyBorder="1" applyAlignment="1">
      <alignment vertical="center" shrinkToFit="1"/>
    </xf>
    <xf numFmtId="0" fontId="23" fillId="26" borderId="36" xfId="0" applyFont="1" applyFill="1" applyBorder="1" applyAlignment="1">
      <alignment vertical="center" shrinkToFit="1"/>
    </xf>
    <xf numFmtId="0" fontId="23" fillId="26" borderId="16" xfId="0" applyFont="1" applyFill="1" applyBorder="1" applyAlignment="1">
      <alignment vertical="center" shrinkToFit="1"/>
    </xf>
    <xf numFmtId="0" fontId="23" fillId="26" borderId="83" xfId="0" applyFont="1" applyFill="1" applyBorder="1" applyAlignment="1">
      <alignment vertical="center" shrinkToFit="1"/>
    </xf>
    <xf numFmtId="0" fontId="23" fillId="26" borderId="64" xfId="0" applyFont="1" applyFill="1" applyBorder="1" applyAlignment="1">
      <alignment vertical="center" shrinkToFit="1"/>
    </xf>
    <xf numFmtId="0" fontId="23" fillId="36" borderId="65" xfId="0" applyFont="1" applyFill="1" applyBorder="1" applyAlignment="1">
      <alignment horizontal="center" vertical="center" shrinkToFit="1"/>
    </xf>
    <xf numFmtId="0" fontId="23" fillId="38" borderId="19" xfId="0" applyFont="1" applyFill="1" applyBorder="1" applyAlignment="1">
      <alignment horizontal="center" vertical="center" shrinkToFit="1"/>
    </xf>
    <xf numFmtId="0" fontId="23" fillId="38" borderId="17" xfId="0" applyFont="1" applyFill="1" applyBorder="1" applyAlignment="1">
      <alignment horizontal="center" vertical="center" wrapText="1" shrinkToFit="1"/>
    </xf>
    <xf numFmtId="0" fontId="23" fillId="38" borderId="17" xfId="0" applyFont="1" applyFill="1" applyBorder="1" applyAlignment="1">
      <alignment horizontal="center" vertical="center" shrinkToFit="1"/>
    </xf>
    <xf numFmtId="0" fontId="23" fillId="38" borderId="65" xfId="0" applyFont="1" applyFill="1" applyBorder="1" applyAlignment="1">
      <alignment horizontal="center" vertical="center" shrinkToFit="1"/>
    </xf>
    <xf numFmtId="0" fontId="23" fillId="26" borderId="17" xfId="0" applyFont="1" applyFill="1" applyBorder="1" applyAlignment="1">
      <alignment horizontal="center" vertical="center" shrinkToFit="1"/>
    </xf>
    <xf numFmtId="0" fontId="23" fillId="26" borderId="80" xfId="0" applyFont="1" applyFill="1" applyBorder="1" applyAlignment="1">
      <alignment horizontal="center" vertical="center" shrinkToFit="1"/>
    </xf>
    <xf numFmtId="0" fontId="23" fillId="26" borderId="65" xfId="0" applyFont="1" applyFill="1" applyBorder="1" applyAlignment="1">
      <alignment horizontal="center" vertical="center" shrinkToFit="1"/>
    </xf>
    <xf numFmtId="0" fontId="23" fillId="36" borderId="66" xfId="0" applyFont="1" applyFill="1" applyBorder="1" applyAlignment="1">
      <alignment horizontal="center" vertical="center"/>
    </xf>
    <xf numFmtId="0" fontId="23" fillId="38" borderId="11" xfId="0" applyFont="1" applyFill="1" applyBorder="1" applyAlignment="1">
      <alignment horizontal="center" vertical="center"/>
    </xf>
    <xf numFmtId="0" fontId="23" fillId="38" borderId="12" xfId="0" applyFont="1" applyFill="1" applyBorder="1" applyAlignment="1">
      <alignment horizontal="center" vertical="center"/>
    </xf>
    <xf numFmtId="0" fontId="23" fillId="38" borderId="66" xfId="0" applyFont="1" applyFill="1" applyBorder="1" applyAlignment="1">
      <alignment horizontal="center" vertical="center"/>
    </xf>
    <xf numFmtId="0" fontId="23" fillId="26" borderId="11" xfId="0" applyFont="1" applyFill="1" applyBorder="1" applyAlignment="1">
      <alignment horizontal="center" vertical="center"/>
    </xf>
    <xf numFmtId="0" fontId="23" fillId="26" borderId="12" xfId="0" applyFont="1" applyFill="1" applyBorder="1" applyAlignment="1">
      <alignment horizontal="center" vertical="center"/>
    </xf>
    <xf numFmtId="0" fontId="23" fillId="26" borderId="37" xfId="0" applyFont="1" applyFill="1" applyBorder="1" applyAlignment="1">
      <alignment horizontal="center" vertical="center"/>
    </xf>
    <xf numFmtId="0" fontId="23" fillId="26" borderId="81" xfId="0" applyFont="1" applyFill="1" applyBorder="1" applyAlignment="1">
      <alignment horizontal="center" vertical="center"/>
    </xf>
    <xf numFmtId="0" fontId="23" fillId="26" borderId="66" xfId="0" applyFont="1" applyFill="1" applyBorder="1" applyAlignment="1">
      <alignment horizontal="center" vertical="center"/>
    </xf>
    <xf numFmtId="0" fontId="23" fillId="34" borderId="11" xfId="0" applyFont="1" applyFill="1" applyBorder="1" applyAlignment="1">
      <alignment horizontal="center" vertical="center"/>
    </xf>
    <xf numFmtId="0" fontId="23" fillId="39" borderId="34" xfId="0" applyFont="1" applyFill="1" applyBorder="1" applyAlignment="1">
      <alignment horizontal="center" vertical="center" shrinkToFit="1"/>
    </xf>
    <xf numFmtId="0" fontId="23" fillId="39" borderId="16" xfId="0" applyFont="1" applyFill="1" applyBorder="1" applyAlignment="1">
      <alignment horizontal="center" vertical="center" wrapText="1" shrinkToFit="1"/>
    </xf>
    <xf numFmtId="0" fontId="23" fillId="39" borderId="16" xfId="0" applyFont="1" applyFill="1" applyBorder="1" applyAlignment="1">
      <alignment horizontal="center" vertical="center" shrinkToFit="1"/>
    </xf>
    <xf numFmtId="0" fontId="23" fillId="39" borderId="36" xfId="0" applyFont="1" applyFill="1" applyBorder="1" applyAlignment="1">
      <alignment horizontal="center" vertical="center" shrinkToFit="1"/>
    </xf>
    <xf numFmtId="0" fontId="23" fillId="39" borderId="41" xfId="0" applyFont="1" applyFill="1" applyBorder="1" applyAlignment="1">
      <alignment horizontal="center" vertical="center" shrinkToFit="1"/>
    </xf>
    <xf numFmtId="0" fontId="23" fillId="39" borderId="35" xfId="0" applyFont="1" applyFill="1" applyBorder="1" applyAlignment="1">
      <alignment horizontal="center" vertical="center" shrinkToFit="1"/>
    </xf>
    <xf numFmtId="0" fontId="29" fillId="34" borderId="64" xfId="0" applyFont="1" applyFill="1" applyBorder="1" applyAlignment="1">
      <alignment vertical="center" shrinkToFit="1"/>
    </xf>
    <xf numFmtId="0" fontId="29" fillId="37" borderId="64" xfId="0" applyFont="1" applyFill="1" applyBorder="1" applyAlignment="1">
      <alignment vertical="center" shrinkToFit="1"/>
    </xf>
    <xf numFmtId="0" fontId="23" fillId="39" borderId="19" xfId="0" applyFont="1" applyFill="1" applyBorder="1" applyAlignment="1">
      <alignment vertical="center" shrinkToFit="1"/>
    </xf>
    <xf numFmtId="0" fontId="23" fillId="39" borderId="17" xfId="0" applyFont="1" applyFill="1" applyBorder="1" applyAlignment="1">
      <alignment vertical="center" wrapText="1" shrinkToFit="1"/>
    </xf>
    <xf numFmtId="0" fontId="23" fillId="39" borderId="17" xfId="0" applyFont="1" applyFill="1" applyBorder="1" applyAlignment="1">
      <alignment vertical="center" shrinkToFit="1"/>
    </xf>
    <xf numFmtId="0" fontId="23" fillId="39" borderId="64" xfId="0" applyFont="1" applyFill="1" applyBorder="1" applyAlignment="1">
      <alignment vertical="center" shrinkToFit="1"/>
    </xf>
    <xf numFmtId="0" fontId="29" fillId="35" borderId="64" xfId="0" applyFont="1" applyFill="1" applyBorder="1" applyAlignment="1">
      <alignment horizontal="center" vertical="center" shrinkToFit="1"/>
    </xf>
    <xf numFmtId="0" fontId="23" fillId="34" borderId="80" xfId="0" applyFont="1" applyFill="1" applyBorder="1" applyAlignment="1">
      <alignment horizontal="center" vertical="center" shrinkToFit="1"/>
    </xf>
    <xf numFmtId="0" fontId="23" fillId="34" borderId="65" xfId="0" applyFont="1" applyFill="1" applyBorder="1" applyAlignment="1">
      <alignment horizontal="center" vertical="center" shrinkToFit="1"/>
    </xf>
    <xf numFmtId="0" fontId="23" fillId="37" borderId="65" xfId="0" applyFont="1" applyFill="1" applyBorder="1" applyAlignment="1">
      <alignment horizontal="center" vertical="center" shrinkToFit="1"/>
    </xf>
    <xf numFmtId="0" fontId="23" fillId="39" borderId="19" xfId="0" applyFont="1" applyFill="1" applyBorder="1" applyAlignment="1">
      <alignment horizontal="center" vertical="center" shrinkToFit="1"/>
    </xf>
    <xf numFmtId="0" fontId="23" fillId="39" borderId="17" xfId="0" applyFont="1" applyFill="1" applyBorder="1" applyAlignment="1">
      <alignment horizontal="center" vertical="center" wrapText="1" shrinkToFit="1"/>
    </xf>
    <xf numFmtId="0" fontId="23" fillId="39" borderId="17" xfId="0" applyFont="1" applyFill="1" applyBorder="1" applyAlignment="1">
      <alignment horizontal="center" vertical="center" shrinkToFit="1"/>
    </xf>
    <xf numFmtId="0" fontId="23" fillId="39" borderId="65" xfId="0" applyFont="1" applyFill="1" applyBorder="1" applyAlignment="1">
      <alignment horizontal="center" vertical="center" shrinkToFit="1"/>
    </xf>
    <xf numFmtId="0" fontId="29" fillId="35" borderId="80" xfId="0" applyFont="1" applyFill="1" applyBorder="1" applyAlignment="1">
      <alignment horizontal="center" vertical="center" shrinkToFit="1"/>
    </xf>
    <xf numFmtId="0" fontId="23" fillId="35" borderId="65" xfId="0" applyFont="1" applyFill="1" applyBorder="1" applyAlignment="1">
      <alignment horizontal="center" vertical="center" shrinkToFit="1"/>
    </xf>
    <xf numFmtId="0" fontId="23" fillId="34" borderId="12" xfId="0" applyFont="1" applyFill="1" applyBorder="1" applyAlignment="1">
      <alignment horizontal="center" vertical="center"/>
    </xf>
    <xf numFmtId="0" fontId="23" fillId="34" borderId="37" xfId="0" applyFont="1" applyFill="1" applyBorder="1" applyAlignment="1">
      <alignment horizontal="center" vertical="center"/>
    </xf>
    <xf numFmtId="0" fontId="23" fillId="34" borderId="81" xfId="0" applyFont="1" applyFill="1" applyBorder="1" applyAlignment="1">
      <alignment horizontal="center" vertical="center"/>
    </xf>
    <xf numFmtId="0" fontId="23" fillId="34" borderId="66" xfId="0" applyFont="1" applyFill="1" applyBorder="1" applyAlignment="1">
      <alignment horizontal="center" vertical="center"/>
    </xf>
    <xf numFmtId="0" fontId="23" fillId="37" borderId="11" xfId="0" applyFont="1" applyFill="1" applyBorder="1" applyAlignment="1">
      <alignment horizontal="center" vertical="center"/>
    </xf>
    <xf numFmtId="0" fontId="23" fillId="37" borderId="12" xfId="0" applyFont="1" applyFill="1" applyBorder="1" applyAlignment="1">
      <alignment horizontal="center" vertical="center"/>
    </xf>
    <xf numFmtId="0" fontId="23" fillId="37" borderId="81" xfId="0" applyFont="1" applyFill="1" applyBorder="1" applyAlignment="1">
      <alignment horizontal="center" vertical="center"/>
    </xf>
    <xf numFmtId="0" fontId="23" fillId="37" borderId="66" xfId="0" applyFont="1" applyFill="1" applyBorder="1" applyAlignment="1">
      <alignment horizontal="center" vertical="center"/>
    </xf>
    <xf numFmtId="0" fontId="23" fillId="39" borderId="11" xfId="0" applyFont="1" applyFill="1" applyBorder="1" applyAlignment="1">
      <alignment horizontal="center" vertical="center"/>
    </xf>
    <xf numFmtId="0" fontId="23" fillId="39" borderId="12" xfId="0" applyFont="1" applyFill="1" applyBorder="1" applyAlignment="1">
      <alignment horizontal="center" vertical="center"/>
    </xf>
    <xf numFmtId="0" fontId="23" fillId="39" borderId="66" xfId="0" applyFont="1" applyFill="1" applyBorder="1" applyAlignment="1">
      <alignment horizontal="center" vertical="center"/>
    </xf>
    <xf numFmtId="0" fontId="23" fillId="35" borderId="11" xfId="0" applyFont="1" applyFill="1" applyBorder="1" applyAlignment="1">
      <alignment horizontal="center" vertical="center"/>
    </xf>
    <xf numFmtId="0" fontId="23" fillId="35" borderId="12" xfId="0" applyFont="1" applyFill="1" applyBorder="1" applyAlignment="1">
      <alignment horizontal="center" vertical="center"/>
    </xf>
    <xf numFmtId="0" fontId="23" fillId="35" borderId="37" xfId="0" applyFont="1" applyFill="1" applyBorder="1" applyAlignment="1">
      <alignment horizontal="center" vertical="center"/>
    </xf>
    <xf numFmtId="0" fontId="23" fillId="35" borderId="81" xfId="0" applyFont="1" applyFill="1" applyBorder="1" applyAlignment="1">
      <alignment horizontal="center" vertical="center"/>
    </xf>
    <xf numFmtId="0" fontId="23" fillId="35" borderId="66" xfId="0" applyFont="1" applyFill="1" applyBorder="1" applyAlignment="1">
      <alignment horizontal="center" vertical="center"/>
    </xf>
    <xf numFmtId="0" fontId="23" fillId="31" borderId="11" xfId="0" applyFont="1" applyFill="1" applyBorder="1" applyAlignment="1">
      <alignment horizontal="center" vertical="center" shrinkToFit="1"/>
    </xf>
    <xf numFmtId="0" fontId="23" fillId="31" borderId="37" xfId="0" applyFont="1" applyFill="1" applyBorder="1" applyAlignment="1">
      <alignment horizontal="center" vertical="center" wrapText="1"/>
    </xf>
    <xf numFmtId="0" fontId="23" fillId="31" borderId="12" xfId="0" applyFont="1" applyFill="1" applyBorder="1" applyAlignment="1">
      <alignment horizontal="center" vertical="center"/>
    </xf>
    <xf numFmtId="49" fontId="23" fillId="27" borderId="11" xfId="0" applyNumberFormat="1" applyFont="1" applyFill="1" applyBorder="1" applyAlignment="1">
      <alignment horizontal="center" vertical="center"/>
    </xf>
    <xf numFmtId="0" fontId="23" fillId="27" borderId="12" xfId="0" applyFont="1" applyFill="1" applyBorder="1" applyAlignment="1">
      <alignment horizontal="center" vertical="center"/>
    </xf>
    <xf numFmtId="0" fontId="23" fillId="27" borderId="13" xfId="0" applyFont="1" applyFill="1" applyBorder="1" applyAlignment="1">
      <alignment horizontal="center" vertical="center"/>
    </xf>
    <xf numFmtId="38" fontId="37" fillId="0" borderId="52" xfId="34" applyFont="1" applyBorder="1">
      <alignment vertical="center"/>
    </xf>
    <xf numFmtId="38" fontId="38" fillId="0" borderId="45" xfId="34" applyFont="1" applyBorder="1" applyAlignment="1">
      <alignment horizontal="center" vertical="center"/>
    </xf>
    <xf numFmtId="38" fontId="37" fillId="0" borderId="43" xfId="34" applyFont="1" applyBorder="1">
      <alignment vertical="center"/>
    </xf>
    <xf numFmtId="0" fontId="23" fillId="32" borderId="60" xfId="0" applyFont="1" applyFill="1" applyBorder="1" applyAlignment="1">
      <alignment horizontal="center" vertical="center" shrinkToFit="1"/>
    </xf>
    <xf numFmtId="0" fontId="23" fillId="36" borderId="16" xfId="0" applyFont="1" applyFill="1" applyBorder="1" applyAlignment="1">
      <alignment vertical="center" shrinkToFit="1"/>
    </xf>
    <xf numFmtId="0" fontId="29" fillId="37" borderId="16" xfId="0" applyFont="1" applyFill="1" applyBorder="1" applyAlignment="1">
      <alignment vertical="center" shrinkToFit="1"/>
    </xf>
    <xf numFmtId="0" fontId="23" fillId="37" borderId="80" xfId="0" applyFont="1" applyFill="1" applyBorder="1" applyAlignment="1">
      <alignment horizontal="center" vertical="center" shrinkToFit="1"/>
    </xf>
    <xf numFmtId="0" fontId="29" fillId="40" borderId="32" xfId="0" applyFont="1" applyFill="1" applyBorder="1" applyAlignment="1">
      <alignment horizontal="center" vertical="center" shrinkToFit="1"/>
    </xf>
    <xf numFmtId="0" fontId="29" fillId="40" borderId="36" xfId="0" applyFont="1" applyFill="1" applyBorder="1" applyAlignment="1">
      <alignment horizontal="center" vertical="center" wrapText="1" shrinkToFit="1"/>
    </xf>
    <xf numFmtId="0" fontId="29" fillId="40" borderId="36" xfId="0" applyFont="1" applyFill="1" applyBorder="1" applyAlignment="1">
      <alignment horizontal="center" vertical="center" shrinkToFit="1"/>
    </xf>
    <xf numFmtId="0" fontId="29" fillId="40" borderId="41" xfId="0" applyFont="1" applyFill="1" applyBorder="1" applyAlignment="1">
      <alignment horizontal="center" vertical="center" shrinkToFit="1"/>
    </xf>
    <xf numFmtId="0" fontId="29" fillId="40" borderId="35" xfId="0" applyFont="1" applyFill="1" applyBorder="1" applyAlignment="1">
      <alignment horizontal="center" vertical="center" shrinkToFit="1"/>
    </xf>
    <xf numFmtId="0" fontId="29" fillId="40" borderId="74" xfId="0" applyFont="1" applyFill="1" applyBorder="1" applyAlignment="1">
      <alignment horizontal="center" vertical="center" shrinkToFit="1"/>
    </xf>
    <xf numFmtId="0" fontId="29" fillId="40" borderId="54" xfId="0" applyFont="1" applyFill="1" applyBorder="1" applyAlignment="1">
      <alignment horizontal="center" vertical="center" wrapText="1" shrinkToFit="1"/>
    </xf>
    <xf numFmtId="0" fontId="29" fillId="40" borderId="54" xfId="0" applyFont="1" applyFill="1" applyBorder="1" applyAlignment="1">
      <alignment horizontal="center" vertical="center" shrinkToFit="1"/>
    </xf>
    <xf numFmtId="0" fontId="29" fillId="40" borderId="64" xfId="0" applyFont="1" applyFill="1" applyBorder="1" applyAlignment="1">
      <alignment horizontal="center" vertical="center" shrinkToFit="1"/>
    </xf>
    <xf numFmtId="0" fontId="29" fillId="40" borderId="19" xfId="0" applyFont="1" applyFill="1" applyBorder="1" applyAlignment="1">
      <alignment horizontal="center" vertical="center" shrinkToFit="1"/>
    </xf>
    <xf numFmtId="0" fontId="29" fillId="40" borderId="17" xfId="0" applyFont="1" applyFill="1" applyBorder="1" applyAlignment="1">
      <alignment horizontal="center" vertical="center" wrapText="1" shrinkToFit="1"/>
    </xf>
    <xf numFmtId="0" fontId="39" fillId="40" borderId="54" xfId="0" applyFont="1" applyFill="1" applyBorder="1" applyAlignment="1">
      <alignment horizontal="center" vertical="center" shrinkToFit="1"/>
    </xf>
    <xf numFmtId="0" fontId="29" fillId="40" borderId="65" xfId="0" applyFont="1" applyFill="1" applyBorder="1" applyAlignment="1">
      <alignment horizontal="center" vertical="center" shrinkToFit="1"/>
    </xf>
    <xf numFmtId="0" fontId="29" fillId="40" borderId="11" xfId="0" applyFont="1" applyFill="1" applyBorder="1" applyAlignment="1">
      <alignment horizontal="center" vertical="center"/>
    </xf>
    <xf numFmtId="0" fontId="29" fillId="40" borderId="12" xfId="0" applyFont="1" applyFill="1" applyBorder="1" applyAlignment="1">
      <alignment horizontal="center" vertical="center"/>
    </xf>
    <xf numFmtId="0" fontId="29" fillId="40" borderId="37" xfId="0" applyFont="1" applyFill="1" applyBorder="1" applyAlignment="1">
      <alignment horizontal="center" vertical="center"/>
    </xf>
    <xf numFmtId="0" fontId="29" fillId="40" borderId="66" xfId="0" applyFont="1" applyFill="1" applyBorder="1" applyAlignment="1">
      <alignment horizontal="center" vertical="center"/>
    </xf>
    <xf numFmtId="0" fontId="29" fillId="41" borderId="32" xfId="0" applyFont="1" applyFill="1" applyBorder="1" applyAlignment="1">
      <alignment horizontal="center" vertical="center" shrinkToFit="1"/>
    </xf>
    <xf numFmtId="0" fontId="29" fillId="41" borderId="36" xfId="0" applyFont="1" applyFill="1" applyBorder="1" applyAlignment="1">
      <alignment horizontal="center" vertical="center" wrapText="1" shrinkToFit="1"/>
    </xf>
    <xf numFmtId="0" fontId="29" fillId="41" borderId="36" xfId="0" applyFont="1" applyFill="1" applyBorder="1" applyAlignment="1">
      <alignment horizontal="center" vertical="center" shrinkToFit="1"/>
    </xf>
    <xf numFmtId="0" fontId="29" fillId="41" borderId="41" xfId="0" applyFont="1" applyFill="1" applyBorder="1" applyAlignment="1">
      <alignment horizontal="center" vertical="center" shrinkToFit="1"/>
    </xf>
    <xf numFmtId="0" fontId="29" fillId="41" borderId="35" xfId="0" applyFont="1" applyFill="1" applyBorder="1" applyAlignment="1">
      <alignment horizontal="center" vertical="center" shrinkToFit="1"/>
    </xf>
    <xf numFmtId="0" fontId="29" fillId="41" borderId="74" xfId="0" applyFont="1" applyFill="1" applyBorder="1" applyAlignment="1">
      <alignment horizontal="center" vertical="center" shrinkToFit="1"/>
    </xf>
    <xf numFmtId="0" fontId="29" fillId="41" borderId="54" xfId="0" applyFont="1" applyFill="1" applyBorder="1" applyAlignment="1">
      <alignment horizontal="center" vertical="center" wrapText="1" shrinkToFit="1"/>
    </xf>
    <xf numFmtId="0" fontId="29" fillId="41" borderId="54" xfId="0" applyFont="1" applyFill="1" applyBorder="1" applyAlignment="1">
      <alignment horizontal="center" vertical="center" shrinkToFit="1"/>
    </xf>
    <xf numFmtId="0" fontId="29" fillId="41" borderId="64" xfId="0" applyFont="1" applyFill="1" applyBorder="1" applyAlignment="1">
      <alignment horizontal="center" vertical="center" shrinkToFit="1"/>
    </xf>
    <xf numFmtId="0" fontId="29" fillId="41" borderId="19" xfId="0" applyFont="1" applyFill="1" applyBorder="1" applyAlignment="1">
      <alignment horizontal="center" vertical="center" shrinkToFit="1"/>
    </xf>
    <xf numFmtId="0" fontId="29" fillId="41" borderId="17" xfId="0" applyFont="1" applyFill="1" applyBorder="1" applyAlignment="1">
      <alignment horizontal="center" vertical="center" wrapText="1" shrinkToFit="1"/>
    </xf>
    <xf numFmtId="0" fontId="39" fillId="41" borderId="54" xfId="0" applyFont="1" applyFill="1" applyBorder="1" applyAlignment="1">
      <alignment horizontal="center" vertical="center" shrinkToFit="1"/>
    </xf>
    <xf numFmtId="0" fontId="29" fillId="41" borderId="65" xfId="0" applyFont="1" applyFill="1" applyBorder="1" applyAlignment="1">
      <alignment horizontal="center" vertical="center" shrinkToFit="1"/>
    </xf>
    <xf numFmtId="0" fontId="29" fillId="41" borderId="11" xfId="0" applyFont="1" applyFill="1" applyBorder="1" applyAlignment="1">
      <alignment horizontal="center" vertical="center"/>
    </xf>
    <xf numFmtId="0" fontId="29" fillId="41" borderId="12" xfId="0" applyFont="1" applyFill="1" applyBorder="1" applyAlignment="1">
      <alignment horizontal="center" vertical="center"/>
    </xf>
    <xf numFmtId="0" fontId="29" fillId="41" borderId="37" xfId="0" applyFont="1" applyFill="1" applyBorder="1" applyAlignment="1">
      <alignment horizontal="center" vertical="center"/>
    </xf>
    <xf numFmtId="0" fontId="29" fillId="41" borderId="66" xfId="0" applyFont="1" applyFill="1" applyBorder="1" applyAlignment="1">
      <alignment horizontal="center" vertical="center"/>
    </xf>
    <xf numFmtId="38" fontId="27" fillId="0" borderId="85" xfId="0" applyNumberFormat="1" applyFont="1" applyFill="1" applyBorder="1" applyAlignment="1">
      <alignment vertical="center"/>
    </xf>
    <xf numFmtId="57" fontId="29" fillId="29" borderId="54" xfId="0" applyNumberFormat="1" applyFont="1" applyFill="1" applyBorder="1" applyAlignment="1">
      <alignment horizontal="center" vertical="center" shrinkToFit="1"/>
    </xf>
    <xf numFmtId="0" fontId="23" fillId="38" borderId="80" xfId="0" applyFont="1" applyFill="1" applyBorder="1" applyAlignment="1">
      <alignment horizontal="center" vertical="center" shrinkToFit="1"/>
    </xf>
    <xf numFmtId="0" fontId="23" fillId="38" borderId="81" xfId="0" applyFont="1" applyFill="1" applyBorder="1" applyAlignment="1">
      <alignment horizontal="center" vertical="center"/>
    </xf>
    <xf numFmtId="0" fontId="23" fillId="38" borderId="83" xfId="0" applyFont="1" applyFill="1" applyBorder="1" applyAlignment="1">
      <alignment vertical="center" shrinkToFit="1"/>
    </xf>
    <xf numFmtId="0" fontId="23" fillId="38" borderId="16" xfId="0" applyFont="1" applyFill="1" applyBorder="1" applyAlignment="1">
      <alignment vertical="center" shrinkToFit="1"/>
    </xf>
    <xf numFmtId="0" fontId="29" fillId="39" borderId="16" xfId="0" applyFont="1" applyFill="1" applyBorder="1" applyAlignment="1">
      <alignment vertical="center" shrinkToFit="1"/>
    </xf>
    <xf numFmtId="0" fontId="29" fillId="39" borderId="69" xfId="0" applyFont="1" applyFill="1" applyBorder="1" applyAlignment="1">
      <alignment vertical="center" shrinkToFit="1"/>
    </xf>
    <xf numFmtId="0" fontId="23" fillId="39" borderId="79" xfId="0" applyFont="1" applyFill="1" applyBorder="1" applyAlignment="1">
      <alignment horizontal="center" vertical="center" shrinkToFit="1"/>
    </xf>
    <xf numFmtId="0" fontId="23" fillId="39" borderId="70" xfId="0" applyFont="1" applyFill="1" applyBorder="1" applyAlignment="1">
      <alignment horizontal="center" vertical="center"/>
    </xf>
    <xf numFmtId="0" fontId="29" fillId="35" borderId="0" xfId="0" applyFont="1" applyFill="1" applyBorder="1" applyAlignment="1">
      <alignment horizontal="center" vertical="center" shrinkToFit="1"/>
    </xf>
    <xf numFmtId="0" fontId="23" fillId="35" borderId="42" xfId="0" applyFont="1" applyFill="1" applyBorder="1" applyAlignment="1">
      <alignment horizontal="center" vertical="center"/>
    </xf>
    <xf numFmtId="0" fontId="29" fillId="40" borderId="69" xfId="0" applyFont="1" applyFill="1" applyBorder="1" applyAlignment="1">
      <alignment horizontal="center" vertical="center" shrinkToFit="1"/>
    </xf>
    <xf numFmtId="0" fontId="29" fillId="40" borderId="79" xfId="0" applyFont="1" applyFill="1" applyBorder="1" applyAlignment="1">
      <alignment horizontal="center" vertical="center" shrinkToFit="1"/>
    </xf>
    <xf numFmtId="0" fontId="29" fillId="40" borderId="70" xfId="0" applyFont="1" applyFill="1" applyBorder="1" applyAlignment="1">
      <alignment horizontal="center" vertical="center"/>
    </xf>
    <xf numFmtId="0" fontId="29" fillId="41" borderId="79" xfId="0" applyFont="1" applyFill="1" applyBorder="1" applyAlignment="1">
      <alignment horizontal="center" vertical="center" shrinkToFit="1"/>
    </xf>
    <xf numFmtId="0" fontId="29" fillId="41" borderId="70" xfId="0" applyFont="1" applyFill="1" applyBorder="1" applyAlignment="1">
      <alignment horizontal="center" vertical="center"/>
    </xf>
    <xf numFmtId="0" fontId="29" fillId="41" borderId="69" xfId="0" applyFont="1" applyFill="1" applyBorder="1" applyAlignment="1">
      <alignment horizontal="center" vertical="center" shrinkToFit="1"/>
    </xf>
    <xf numFmtId="0" fontId="23" fillId="42" borderId="34" xfId="0" applyFont="1" applyFill="1" applyBorder="1" applyAlignment="1">
      <alignment horizontal="center" vertical="center" shrinkToFit="1"/>
    </xf>
    <xf numFmtId="0" fontId="23" fillId="42" borderId="16" xfId="0" applyFont="1" applyFill="1" applyBorder="1" applyAlignment="1">
      <alignment horizontal="center" vertical="center" wrapText="1" shrinkToFit="1"/>
    </xf>
    <xf numFmtId="0" fontId="23" fillId="42" borderId="16" xfId="0" applyFont="1" applyFill="1" applyBorder="1" applyAlignment="1">
      <alignment horizontal="center" vertical="center" shrinkToFit="1"/>
    </xf>
    <xf numFmtId="0" fontId="23" fillId="42" borderId="36" xfId="0" applyFont="1" applyFill="1" applyBorder="1" applyAlignment="1">
      <alignment horizontal="center" vertical="center" shrinkToFit="1"/>
    </xf>
    <xf numFmtId="0" fontId="23" fillId="42" borderId="41" xfId="0" applyFont="1" applyFill="1" applyBorder="1" applyAlignment="1">
      <alignment horizontal="center" vertical="center" shrinkToFit="1"/>
    </xf>
    <xf numFmtId="0" fontId="23" fillId="42" borderId="35" xfId="0" applyFont="1" applyFill="1" applyBorder="1" applyAlignment="1">
      <alignment horizontal="center" vertical="center" shrinkToFit="1"/>
    </xf>
    <xf numFmtId="0" fontId="23" fillId="42" borderId="19" xfId="0" applyFont="1" applyFill="1" applyBorder="1" applyAlignment="1">
      <alignment vertical="center" shrinkToFit="1"/>
    </xf>
    <xf numFmtId="0" fontId="23" fillId="42" borderId="17" xfId="0" applyFont="1" applyFill="1" applyBorder="1" applyAlignment="1">
      <alignment vertical="center" wrapText="1" shrinkToFit="1"/>
    </xf>
    <xf numFmtId="0" fontId="23" fillId="42" borderId="17" xfId="0" applyFont="1" applyFill="1" applyBorder="1" applyAlignment="1">
      <alignment vertical="center" shrinkToFit="1"/>
    </xf>
    <xf numFmtId="0" fontId="23" fillId="42" borderId="64" xfId="0" applyFont="1" applyFill="1" applyBorder="1" applyAlignment="1">
      <alignment vertical="center" shrinkToFit="1"/>
    </xf>
    <xf numFmtId="0" fontId="23" fillId="42" borderId="19" xfId="0" applyFont="1" applyFill="1" applyBorder="1" applyAlignment="1">
      <alignment horizontal="center" vertical="center" shrinkToFit="1"/>
    </xf>
    <xf numFmtId="0" fontId="23" fillId="42" borderId="17" xfId="0" applyFont="1" applyFill="1" applyBorder="1" applyAlignment="1">
      <alignment horizontal="center" vertical="center" wrapText="1" shrinkToFit="1"/>
    </xf>
    <xf numFmtId="0" fontId="23" fillId="42" borderId="17" xfId="0" applyFont="1" applyFill="1" applyBorder="1" applyAlignment="1">
      <alignment horizontal="center" vertical="center" shrinkToFit="1"/>
    </xf>
    <xf numFmtId="0" fontId="23" fillId="42" borderId="65" xfId="0" applyFont="1" applyFill="1" applyBorder="1" applyAlignment="1">
      <alignment horizontal="center" vertical="center" shrinkToFit="1"/>
    </xf>
    <xf numFmtId="0" fontId="23" fillId="42" borderId="11" xfId="0" applyFont="1" applyFill="1" applyBorder="1" applyAlignment="1">
      <alignment horizontal="center" vertical="center"/>
    </xf>
    <xf numFmtId="0" fontId="23" fillId="42" borderId="12" xfId="0" applyFont="1" applyFill="1" applyBorder="1" applyAlignment="1">
      <alignment horizontal="center" vertical="center"/>
    </xf>
    <xf numFmtId="0" fontId="23" fillId="42" borderId="66" xfId="0" applyFont="1" applyFill="1" applyBorder="1" applyAlignment="1">
      <alignment horizontal="center" vertical="center"/>
    </xf>
    <xf numFmtId="0" fontId="23" fillId="43" borderId="34" xfId="0" applyFont="1" applyFill="1" applyBorder="1" applyAlignment="1">
      <alignment horizontal="center" vertical="center" shrinkToFit="1"/>
    </xf>
    <xf numFmtId="0" fontId="23" fillId="43" borderId="16" xfId="0" applyFont="1" applyFill="1" applyBorder="1" applyAlignment="1">
      <alignment horizontal="center" vertical="center" wrapText="1" shrinkToFit="1"/>
    </xf>
    <xf numFmtId="0" fontId="23" fillId="43" borderId="16" xfId="0" applyFont="1" applyFill="1" applyBorder="1" applyAlignment="1">
      <alignment horizontal="center" vertical="center" shrinkToFit="1"/>
    </xf>
    <xf numFmtId="0" fontId="23" fillId="43" borderId="36" xfId="0" applyFont="1" applyFill="1" applyBorder="1" applyAlignment="1">
      <alignment horizontal="center" vertical="center" shrinkToFit="1"/>
    </xf>
    <xf numFmtId="0" fontId="23" fillId="43" borderId="41" xfId="0" applyFont="1" applyFill="1" applyBorder="1" applyAlignment="1">
      <alignment horizontal="center" vertical="center" shrinkToFit="1"/>
    </xf>
    <xf numFmtId="0" fontId="23" fillId="43" borderId="35" xfId="0" applyFont="1" applyFill="1" applyBorder="1" applyAlignment="1">
      <alignment horizontal="center" vertical="center" shrinkToFit="1"/>
    </xf>
    <xf numFmtId="0" fontId="23" fillId="43" borderId="19" xfId="0" applyFont="1" applyFill="1" applyBorder="1" applyAlignment="1">
      <alignment vertical="center" shrinkToFit="1"/>
    </xf>
    <xf numFmtId="0" fontId="23" fillId="43" borderId="17" xfId="0" applyFont="1" applyFill="1" applyBorder="1" applyAlignment="1">
      <alignment vertical="center" wrapText="1" shrinkToFit="1"/>
    </xf>
    <xf numFmtId="0" fontId="23" fillId="43" borderId="17" xfId="0" applyFont="1" applyFill="1" applyBorder="1" applyAlignment="1">
      <alignment vertical="center" shrinkToFit="1"/>
    </xf>
    <xf numFmtId="0" fontId="23" fillId="43" borderId="64" xfId="0" applyFont="1" applyFill="1" applyBorder="1" applyAlignment="1">
      <alignment vertical="center" shrinkToFit="1"/>
    </xf>
    <xf numFmtId="0" fontId="23" fillId="43" borderId="19" xfId="0" applyFont="1" applyFill="1" applyBorder="1" applyAlignment="1">
      <alignment horizontal="center" vertical="center" shrinkToFit="1"/>
    </xf>
    <xf numFmtId="0" fontId="23" fillId="43" borderId="17" xfId="0" applyFont="1" applyFill="1" applyBorder="1" applyAlignment="1">
      <alignment horizontal="center" vertical="center" wrapText="1" shrinkToFit="1"/>
    </xf>
    <xf numFmtId="0" fontId="23" fillId="43" borderId="17" xfId="0" applyFont="1" applyFill="1" applyBorder="1" applyAlignment="1">
      <alignment horizontal="center" vertical="center" shrinkToFit="1"/>
    </xf>
    <xf numFmtId="0" fontId="23" fillId="43" borderId="11" xfId="0" applyFont="1" applyFill="1" applyBorder="1" applyAlignment="1">
      <alignment horizontal="center" vertical="center"/>
    </xf>
    <xf numFmtId="0" fontId="23" fillId="43" borderId="12" xfId="0" applyFont="1" applyFill="1" applyBorder="1" applyAlignment="1">
      <alignment horizontal="center" vertical="center"/>
    </xf>
    <xf numFmtId="0" fontId="23" fillId="43" borderId="66" xfId="0" applyFont="1" applyFill="1" applyBorder="1" applyAlignment="1">
      <alignment horizontal="center" vertical="center"/>
    </xf>
    <xf numFmtId="0" fontId="29" fillId="44" borderId="32" xfId="0" applyFont="1" applyFill="1" applyBorder="1" applyAlignment="1">
      <alignment horizontal="center" vertical="center" shrinkToFit="1"/>
    </xf>
    <xf numFmtId="0" fontId="29" fillId="44" borderId="36" xfId="0" applyFont="1" applyFill="1" applyBorder="1" applyAlignment="1">
      <alignment horizontal="center" vertical="center" wrapText="1" shrinkToFit="1"/>
    </xf>
    <xf numFmtId="0" fontId="29" fillId="44" borderId="36" xfId="0" applyFont="1" applyFill="1" applyBorder="1" applyAlignment="1">
      <alignment horizontal="center" vertical="center" shrinkToFit="1"/>
    </xf>
    <xf numFmtId="0" fontId="29" fillId="44" borderId="41" xfId="0" applyFont="1" applyFill="1" applyBorder="1" applyAlignment="1">
      <alignment horizontal="center" vertical="center" shrinkToFit="1"/>
    </xf>
    <xf numFmtId="0" fontId="29" fillId="44" borderId="35" xfId="0" applyFont="1" applyFill="1" applyBorder="1" applyAlignment="1">
      <alignment horizontal="center" vertical="center" shrinkToFit="1"/>
    </xf>
    <xf numFmtId="0" fontId="29" fillId="44" borderId="74" xfId="0" applyFont="1" applyFill="1" applyBorder="1" applyAlignment="1">
      <alignment horizontal="center" vertical="center" shrinkToFit="1"/>
    </xf>
    <xf numFmtId="0" fontId="29" fillId="44" borderId="54" xfId="0" applyFont="1" applyFill="1" applyBorder="1" applyAlignment="1">
      <alignment horizontal="center" vertical="center" wrapText="1" shrinkToFit="1"/>
    </xf>
    <xf numFmtId="0" fontId="29" fillId="44" borderId="54" xfId="0" applyFont="1" applyFill="1" applyBorder="1" applyAlignment="1">
      <alignment horizontal="center" vertical="center" shrinkToFit="1"/>
    </xf>
    <xf numFmtId="0" fontId="29" fillId="44" borderId="64" xfId="0" applyFont="1" applyFill="1" applyBorder="1" applyAlignment="1">
      <alignment horizontal="center" vertical="center" shrinkToFit="1"/>
    </xf>
    <xf numFmtId="0" fontId="29" fillId="44" borderId="19" xfId="0" applyFont="1" applyFill="1" applyBorder="1" applyAlignment="1">
      <alignment horizontal="center" vertical="center" shrinkToFit="1"/>
    </xf>
    <xf numFmtId="0" fontId="29" fillId="44" borderId="17" xfId="0" applyFont="1" applyFill="1" applyBorder="1" applyAlignment="1">
      <alignment horizontal="center" vertical="center" wrapText="1" shrinkToFit="1"/>
    </xf>
    <xf numFmtId="0" fontId="39" fillId="44" borderId="54" xfId="0" applyFont="1" applyFill="1" applyBorder="1" applyAlignment="1">
      <alignment horizontal="center" vertical="center" shrinkToFit="1"/>
    </xf>
    <xf numFmtId="0" fontId="29" fillId="44" borderId="65" xfId="0" applyFont="1" applyFill="1" applyBorder="1" applyAlignment="1">
      <alignment horizontal="center" vertical="center" shrinkToFit="1"/>
    </xf>
    <xf numFmtId="0" fontId="29" fillId="44" borderId="11" xfId="0" applyFont="1" applyFill="1" applyBorder="1" applyAlignment="1">
      <alignment horizontal="center" vertical="center"/>
    </xf>
    <xf numFmtId="0" fontId="29" fillId="44" borderId="12" xfId="0" applyFont="1" applyFill="1" applyBorder="1" applyAlignment="1">
      <alignment horizontal="center" vertical="center"/>
    </xf>
    <xf numFmtId="0" fontId="29" fillId="44" borderId="37" xfId="0" applyFont="1" applyFill="1" applyBorder="1" applyAlignment="1">
      <alignment horizontal="center" vertical="center"/>
    </xf>
    <xf numFmtId="0" fontId="29" fillId="44" borderId="66" xfId="0" applyFont="1" applyFill="1" applyBorder="1" applyAlignment="1">
      <alignment horizontal="center" vertical="center"/>
    </xf>
    <xf numFmtId="0" fontId="29" fillId="45" borderId="32" xfId="0" applyFont="1" applyFill="1" applyBorder="1" applyAlignment="1">
      <alignment horizontal="center" vertical="center" shrinkToFit="1"/>
    </xf>
    <xf numFmtId="0" fontId="29" fillId="45" borderId="36" xfId="0" applyFont="1" applyFill="1" applyBorder="1" applyAlignment="1">
      <alignment horizontal="center" vertical="center" wrapText="1" shrinkToFit="1"/>
    </xf>
    <xf numFmtId="0" fontId="29" fillId="45" borderId="36" xfId="0" applyFont="1" applyFill="1" applyBorder="1" applyAlignment="1">
      <alignment horizontal="center" vertical="center" shrinkToFit="1"/>
    </xf>
    <xf numFmtId="0" fontId="29" fillId="45" borderId="41" xfId="0" applyFont="1" applyFill="1" applyBorder="1" applyAlignment="1">
      <alignment horizontal="center" vertical="center" shrinkToFit="1"/>
    </xf>
    <xf numFmtId="0" fontId="29" fillId="45" borderId="35" xfId="0" applyFont="1" applyFill="1" applyBorder="1" applyAlignment="1">
      <alignment horizontal="center" vertical="center" shrinkToFit="1"/>
    </xf>
    <xf numFmtId="0" fontId="29" fillId="45" borderId="74" xfId="0" applyFont="1" applyFill="1" applyBorder="1" applyAlignment="1">
      <alignment horizontal="center" vertical="center" shrinkToFit="1"/>
    </xf>
    <xf numFmtId="0" fontId="29" fillId="45" borderId="54" xfId="0" applyFont="1" applyFill="1" applyBorder="1" applyAlignment="1">
      <alignment horizontal="center" vertical="center" wrapText="1" shrinkToFit="1"/>
    </xf>
    <xf numFmtId="0" fontId="29" fillId="45" borderId="54" xfId="0" applyFont="1" applyFill="1" applyBorder="1" applyAlignment="1">
      <alignment horizontal="center" vertical="center" shrinkToFit="1"/>
    </xf>
    <xf numFmtId="0" fontId="29" fillId="45" borderId="64" xfId="0" applyFont="1" applyFill="1" applyBorder="1" applyAlignment="1">
      <alignment horizontal="center" vertical="center" shrinkToFit="1"/>
    </xf>
    <xf numFmtId="0" fontId="29" fillId="45" borderId="19" xfId="0" applyFont="1" applyFill="1" applyBorder="1" applyAlignment="1">
      <alignment horizontal="center" vertical="center" shrinkToFit="1"/>
    </xf>
    <xf numFmtId="0" fontId="29" fillId="45" borderId="17" xfId="0" applyFont="1" applyFill="1" applyBorder="1" applyAlignment="1">
      <alignment horizontal="center" vertical="center" wrapText="1" shrinkToFit="1"/>
    </xf>
    <xf numFmtId="0" fontId="39" fillId="45" borderId="54" xfId="0" applyFont="1" applyFill="1" applyBorder="1" applyAlignment="1">
      <alignment horizontal="center" vertical="center" shrinkToFit="1"/>
    </xf>
    <xf numFmtId="0" fontId="29" fillId="45" borderId="65" xfId="0" applyFont="1" applyFill="1" applyBorder="1" applyAlignment="1">
      <alignment horizontal="center" vertical="center" shrinkToFit="1"/>
    </xf>
    <xf numFmtId="0" fontId="29" fillId="45" borderId="11" xfId="0" applyFont="1" applyFill="1" applyBorder="1" applyAlignment="1">
      <alignment horizontal="center" vertical="center"/>
    </xf>
    <xf numFmtId="0" fontId="29" fillId="45" borderId="12" xfId="0" applyFont="1" applyFill="1" applyBorder="1" applyAlignment="1">
      <alignment horizontal="center" vertical="center"/>
    </xf>
    <xf numFmtId="0" fontId="29" fillId="45" borderId="37" xfId="0" applyFont="1" applyFill="1" applyBorder="1" applyAlignment="1">
      <alignment horizontal="center" vertical="center"/>
    </xf>
    <xf numFmtId="0" fontId="29" fillId="45" borderId="66" xfId="0" applyFont="1" applyFill="1" applyBorder="1" applyAlignment="1">
      <alignment horizontal="center" vertical="center"/>
    </xf>
    <xf numFmtId="0" fontId="23" fillId="29" borderId="36" xfId="0" applyFont="1" applyFill="1" applyBorder="1" applyAlignment="1">
      <alignment horizontal="center" vertical="center" shrinkToFit="1"/>
    </xf>
    <xf numFmtId="0" fontId="23" fillId="29" borderId="54" xfId="0" applyFont="1" applyFill="1" applyBorder="1" applyAlignment="1">
      <alignment vertical="center" shrinkToFit="1"/>
    </xf>
    <xf numFmtId="0" fontId="23" fillId="29" borderId="54" xfId="0" applyFont="1" applyFill="1" applyBorder="1" applyAlignment="1">
      <alignment horizontal="center" vertical="center" shrinkToFit="1"/>
    </xf>
    <xf numFmtId="0" fontId="23" fillId="29" borderId="37" xfId="0" applyFont="1" applyFill="1" applyBorder="1" applyAlignment="1">
      <alignment horizontal="center" vertical="center"/>
    </xf>
    <xf numFmtId="0" fontId="23" fillId="33" borderId="0" xfId="0" applyFont="1" applyFill="1" applyBorder="1" applyAlignment="1">
      <alignment vertical="center" shrinkToFit="1"/>
    </xf>
    <xf numFmtId="0" fontId="23" fillId="33" borderId="0" xfId="0" applyFont="1" applyFill="1" applyBorder="1" applyAlignment="1">
      <alignment horizontal="center" vertical="center" shrinkToFit="1"/>
    </xf>
    <xf numFmtId="0" fontId="23" fillId="33" borderId="42" xfId="0" applyFont="1" applyFill="1" applyBorder="1" applyAlignment="1">
      <alignment horizontal="center" vertical="center"/>
    </xf>
    <xf numFmtId="0" fontId="23" fillId="33" borderId="22" xfId="0" applyFont="1" applyFill="1" applyBorder="1" applyAlignment="1">
      <alignment vertical="center" shrinkToFit="1"/>
    </xf>
    <xf numFmtId="0" fontId="23" fillId="33" borderId="22" xfId="0" applyFont="1" applyFill="1" applyBorder="1" applyAlignment="1">
      <alignment horizontal="center" vertical="center" shrinkToFit="1"/>
    </xf>
    <xf numFmtId="0" fontId="23" fillId="33" borderId="13" xfId="0" applyFont="1" applyFill="1" applyBorder="1" applyAlignment="1">
      <alignment horizontal="center" vertical="center"/>
    </xf>
    <xf numFmtId="0" fontId="29" fillId="33" borderId="16" xfId="0" applyFont="1" applyFill="1" applyBorder="1" applyAlignment="1">
      <alignment horizontal="center" vertical="center" shrinkToFit="1"/>
    </xf>
    <xf numFmtId="0" fontId="23" fillId="36" borderId="0" xfId="0" applyFont="1" applyFill="1" applyBorder="1" applyAlignment="1">
      <alignment vertical="center" shrinkToFit="1"/>
    </xf>
    <xf numFmtId="0" fontId="23" fillId="36" borderId="0" xfId="0" applyFont="1" applyFill="1" applyBorder="1" applyAlignment="1">
      <alignment horizontal="center" vertical="center" shrinkToFit="1"/>
    </xf>
    <xf numFmtId="0" fontId="23" fillId="36" borderId="42" xfId="0" applyFont="1" applyFill="1" applyBorder="1" applyAlignment="1">
      <alignment horizontal="center" vertical="center"/>
    </xf>
    <xf numFmtId="0" fontId="23" fillId="36" borderId="36" xfId="0" applyFont="1" applyFill="1" applyBorder="1" applyAlignment="1">
      <alignment horizontal="center" vertical="center" shrinkToFit="1"/>
    </xf>
    <xf numFmtId="0" fontId="23" fillId="36" borderId="22" xfId="0" applyFont="1" applyFill="1" applyBorder="1" applyAlignment="1">
      <alignment vertical="center" shrinkToFit="1"/>
    </xf>
    <xf numFmtId="0" fontId="23" fillId="36" borderId="22" xfId="0" applyFont="1" applyFill="1" applyBorder="1" applyAlignment="1">
      <alignment horizontal="center" vertical="center" shrinkToFit="1"/>
    </xf>
    <xf numFmtId="0" fontId="23" fillId="36" borderId="13" xfId="0" applyFont="1" applyFill="1" applyBorder="1" applyAlignment="1">
      <alignment horizontal="center" vertical="center"/>
    </xf>
    <xf numFmtId="0" fontId="23" fillId="38" borderId="0" xfId="0" applyFont="1" applyFill="1" applyBorder="1" applyAlignment="1">
      <alignment vertical="center" shrinkToFit="1"/>
    </xf>
    <xf numFmtId="0" fontId="23" fillId="38" borderId="0" xfId="0" applyFont="1" applyFill="1" applyBorder="1" applyAlignment="1">
      <alignment horizontal="center" vertical="center" shrinkToFit="1"/>
    </xf>
    <xf numFmtId="0" fontId="23" fillId="38" borderId="42" xfId="0" applyFont="1" applyFill="1" applyBorder="1" applyAlignment="1">
      <alignment horizontal="center" vertical="center"/>
    </xf>
    <xf numFmtId="0" fontId="23" fillId="38" borderId="22" xfId="0" applyFont="1" applyFill="1" applyBorder="1" applyAlignment="1">
      <alignment vertical="center" shrinkToFit="1"/>
    </xf>
    <xf numFmtId="0" fontId="23" fillId="38" borderId="22" xfId="0" applyFont="1" applyFill="1" applyBorder="1" applyAlignment="1">
      <alignment horizontal="center" vertical="center" shrinkToFit="1"/>
    </xf>
    <xf numFmtId="0" fontId="23" fillId="38" borderId="13" xfId="0" applyFont="1" applyFill="1" applyBorder="1" applyAlignment="1">
      <alignment horizontal="center" vertical="center"/>
    </xf>
    <xf numFmtId="0" fontId="23" fillId="42" borderId="22" xfId="0" applyFont="1" applyFill="1" applyBorder="1" applyAlignment="1">
      <alignment vertical="center" shrinkToFit="1"/>
    </xf>
    <xf numFmtId="0" fontId="23" fillId="42" borderId="22" xfId="0" applyFont="1" applyFill="1" applyBorder="1" applyAlignment="1">
      <alignment horizontal="center" vertical="center" shrinkToFit="1"/>
    </xf>
    <xf numFmtId="0" fontId="23" fillId="42" borderId="13" xfId="0" applyFont="1" applyFill="1" applyBorder="1" applyAlignment="1">
      <alignment horizontal="center" vertical="center"/>
    </xf>
    <xf numFmtId="0" fontId="23" fillId="26" borderId="0" xfId="0" applyFont="1" applyFill="1" applyBorder="1" applyAlignment="1">
      <alignment vertical="center" shrinkToFit="1"/>
    </xf>
    <xf numFmtId="0" fontId="23" fillId="26" borderId="0" xfId="0" applyFont="1" applyFill="1" applyBorder="1" applyAlignment="1">
      <alignment horizontal="center" vertical="center" shrinkToFit="1"/>
    </xf>
    <xf numFmtId="0" fontId="23" fillId="26" borderId="42" xfId="0" applyFont="1" applyFill="1" applyBorder="1" applyAlignment="1">
      <alignment horizontal="center" vertical="center"/>
    </xf>
    <xf numFmtId="0" fontId="23" fillId="26" borderId="35" xfId="0" applyFont="1" applyFill="1" applyBorder="1" applyAlignment="1">
      <alignment horizontal="center" vertical="center" shrinkToFit="1"/>
    </xf>
    <xf numFmtId="0" fontId="23" fillId="26" borderId="22" xfId="0" applyFont="1" applyFill="1" applyBorder="1" applyAlignment="1">
      <alignment vertical="center" shrinkToFit="1"/>
    </xf>
    <xf numFmtId="0" fontId="23" fillId="26" borderId="22" xfId="0" applyFont="1" applyFill="1" applyBorder="1" applyAlignment="1">
      <alignment horizontal="center" vertical="center" shrinkToFit="1"/>
    </xf>
    <xf numFmtId="0" fontId="23" fillId="26" borderId="13" xfId="0" applyFont="1" applyFill="1" applyBorder="1" applyAlignment="1">
      <alignment horizontal="center" vertical="center"/>
    </xf>
    <xf numFmtId="0" fontId="29" fillId="34" borderId="0" xfId="0" applyFont="1" applyFill="1" applyBorder="1" applyAlignment="1">
      <alignment vertical="center" shrinkToFit="1"/>
    </xf>
    <xf numFmtId="0" fontId="23" fillId="34" borderId="0" xfId="0" applyFont="1" applyFill="1" applyBorder="1" applyAlignment="1">
      <alignment horizontal="center" vertical="center" shrinkToFit="1"/>
    </xf>
    <xf numFmtId="0" fontId="23" fillId="34" borderId="42" xfId="0" applyFont="1" applyFill="1" applyBorder="1" applyAlignment="1">
      <alignment horizontal="center" vertical="center"/>
    </xf>
    <xf numFmtId="0" fontId="23" fillId="34" borderId="35" xfId="0" applyFont="1" applyFill="1" applyBorder="1" applyAlignment="1">
      <alignment horizontal="center" vertical="center" shrinkToFit="1"/>
    </xf>
    <xf numFmtId="0" fontId="23" fillId="34" borderId="22" xfId="0" applyFont="1" applyFill="1" applyBorder="1" applyAlignment="1">
      <alignment vertical="center" shrinkToFit="1"/>
    </xf>
    <xf numFmtId="0" fontId="23" fillId="34" borderId="22" xfId="0" applyFont="1" applyFill="1" applyBorder="1" applyAlignment="1">
      <alignment horizontal="center" vertical="center" shrinkToFit="1"/>
    </xf>
    <xf numFmtId="0" fontId="23" fillId="34" borderId="13" xfId="0" applyFont="1" applyFill="1" applyBorder="1" applyAlignment="1">
      <alignment horizontal="center" vertical="center"/>
    </xf>
    <xf numFmtId="0" fontId="29" fillId="37" borderId="0" xfId="0" applyFont="1" applyFill="1" applyBorder="1" applyAlignment="1">
      <alignment vertical="center" shrinkToFit="1"/>
    </xf>
    <xf numFmtId="0" fontId="23" fillId="37" borderId="0" xfId="0" applyFont="1" applyFill="1" applyBorder="1" applyAlignment="1">
      <alignment horizontal="center" vertical="center" shrinkToFit="1"/>
    </xf>
    <xf numFmtId="0" fontId="23" fillId="37" borderId="42" xfId="0" applyFont="1" applyFill="1" applyBorder="1" applyAlignment="1">
      <alignment horizontal="center" vertical="center"/>
    </xf>
    <xf numFmtId="0" fontId="23" fillId="37" borderId="22" xfId="0" applyFont="1" applyFill="1" applyBorder="1" applyAlignment="1">
      <alignment vertical="center" shrinkToFit="1"/>
    </xf>
    <xf numFmtId="0" fontId="23" fillId="37" borderId="22" xfId="0" applyFont="1" applyFill="1" applyBorder="1" applyAlignment="1">
      <alignment horizontal="center" vertical="center" shrinkToFit="1"/>
    </xf>
    <xf numFmtId="0" fontId="23" fillId="37" borderId="13" xfId="0" applyFont="1" applyFill="1" applyBorder="1" applyAlignment="1">
      <alignment horizontal="center" vertical="center"/>
    </xf>
    <xf numFmtId="0" fontId="29" fillId="37" borderId="16" xfId="0" applyFont="1" applyFill="1" applyBorder="1" applyAlignment="1">
      <alignment horizontal="center" vertical="center" shrinkToFit="1"/>
    </xf>
    <xf numFmtId="0" fontId="23" fillId="39" borderId="0" xfId="0" applyFont="1" applyFill="1" applyBorder="1" applyAlignment="1">
      <alignment vertical="center" shrinkToFit="1"/>
    </xf>
    <xf numFmtId="0" fontId="23" fillId="39" borderId="0" xfId="0" applyFont="1" applyFill="1" applyBorder="1" applyAlignment="1">
      <alignment horizontal="center" vertical="center" shrinkToFit="1"/>
    </xf>
    <xf numFmtId="0" fontId="23" fillId="39" borderId="42" xfId="0" applyFont="1" applyFill="1" applyBorder="1" applyAlignment="1">
      <alignment horizontal="center" vertical="center"/>
    </xf>
    <xf numFmtId="0" fontId="23" fillId="39" borderId="22" xfId="0" applyFont="1" applyFill="1" applyBorder="1" applyAlignment="1">
      <alignment vertical="center" shrinkToFit="1"/>
    </xf>
    <xf numFmtId="0" fontId="23" fillId="39" borderId="22" xfId="0" applyFont="1" applyFill="1" applyBorder="1" applyAlignment="1">
      <alignment horizontal="center" vertical="center" shrinkToFit="1"/>
    </xf>
    <xf numFmtId="0" fontId="23" fillId="39" borderId="13" xfId="0" applyFont="1" applyFill="1" applyBorder="1" applyAlignment="1">
      <alignment horizontal="center" vertical="center"/>
    </xf>
    <xf numFmtId="0" fontId="23" fillId="43" borderId="22" xfId="0" applyFont="1" applyFill="1" applyBorder="1" applyAlignment="1">
      <alignment vertical="center" shrinkToFit="1"/>
    </xf>
    <xf numFmtId="0" fontId="23" fillId="43" borderId="13" xfId="0" applyFont="1" applyFill="1" applyBorder="1" applyAlignment="1">
      <alignment horizontal="center" vertical="center"/>
    </xf>
    <xf numFmtId="0" fontId="29" fillId="35" borderId="22" xfId="0" applyFont="1" applyFill="1" applyBorder="1" applyAlignment="1">
      <alignment horizontal="center" vertical="center" shrinkToFit="1"/>
    </xf>
    <xf numFmtId="0" fontId="23" fillId="35" borderId="13" xfId="0" applyFont="1" applyFill="1" applyBorder="1" applyAlignment="1">
      <alignment horizontal="center" vertical="center" wrapText="1"/>
    </xf>
    <xf numFmtId="38" fontId="29" fillId="0" borderId="10" xfId="34" applyFont="1" applyBorder="1">
      <alignment vertical="center"/>
    </xf>
    <xf numFmtId="0" fontId="29" fillId="40" borderId="22" xfId="0" applyFont="1" applyFill="1" applyBorder="1" applyAlignment="1">
      <alignment horizontal="center" vertical="center" shrinkToFit="1"/>
    </xf>
    <xf numFmtId="0" fontId="29" fillId="44" borderId="22" xfId="0" applyFont="1" applyFill="1" applyBorder="1" applyAlignment="1">
      <alignment horizontal="center" vertical="center" shrinkToFit="1"/>
    </xf>
    <xf numFmtId="0" fontId="29" fillId="41" borderId="22" xfId="0" applyFont="1" applyFill="1" applyBorder="1" applyAlignment="1">
      <alignment horizontal="center" vertical="center" shrinkToFit="1"/>
    </xf>
    <xf numFmtId="0" fontId="29" fillId="45" borderId="22" xfId="0" applyFont="1" applyFill="1" applyBorder="1" applyAlignment="1">
      <alignment horizontal="center" vertical="center" shrinkToFit="1"/>
    </xf>
    <xf numFmtId="0" fontId="23" fillId="46" borderId="32" xfId="0" applyFont="1" applyFill="1" applyBorder="1" applyAlignment="1">
      <alignment vertical="center"/>
    </xf>
    <xf numFmtId="0" fontId="23" fillId="46" borderId="41" xfId="0" applyFont="1" applyFill="1" applyBorder="1" applyAlignment="1">
      <alignment horizontal="center" vertical="center"/>
    </xf>
    <xf numFmtId="0" fontId="23" fillId="46" borderId="19" xfId="0" applyFont="1" applyFill="1" applyBorder="1" applyAlignment="1">
      <alignment horizontal="center" vertical="center" shrinkToFit="1"/>
    </xf>
    <xf numFmtId="0" fontId="23" fillId="46" borderId="11" xfId="0" applyFont="1" applyFill="1" applyBorder="1" applyAlignment="1">
      <alignment horizontal="center" vertical="center" shrinkToFit="1"/>
    </xf>
    <xf numFmtId="0" fontId="23" fillId="46" borderId="42" xfId="0" applyFont="1" applyFill="1" applyBorder="1" applyAlignment="1">
      <alignment horizontal="center" vertical="center" wrapText="1" shrinkToFit="1"/>
    </xf>
    <xf numFmtId="0" fontId="23" fillId="46" borderId="37" xfId="0" applyFont="1" applyFill="1" applyBorder="1" applyAlignment="1">
      <alignment horizontal="center" vertical="center" wrapText="1"/>
    </xf>
    <xf numFmtId="38" fontId="38" fillId="0" borderId="88" xfId="34" applyFont="1" applyBorder="1" applyAlignment="1">
      <alignment horizontal="center" vertical="center"/>
    </xf>
    <xf numFmtId="0" fontId="24" fillId="30" borderId="89" xfId="0" applyFont="1" applyFill="1" applyBorder="1" applyAlignment="1">
      <alignment vertical="center" wrapText="1" shrinkToFit="1"/>
    </xf>
    <xf numFmtId="0" fontId="0" fillId="0" borderId="0" xfId="0" applyBorder="1"/>
    <xf numFmtId="0" fontId="0" fillId="0" borderId="87" xfId="0" applyBorder="1"/>
    <xf numFmtId="0" fontId="23" fillId="47" borderId="94" xfId="0" applyFont="1" applyFill="1" applyBorder="1" applyAlignment="1">
      <alignment vertical="center"/>
    </xf>
    <xf numFmtId="0" fontId="23" fillId="47" borderId="94" xfId="0" applyFont="1" applyFill="1" applyBorder="1" applyAlignment="1">
      <alignment horizontal="center" vertical="center" shrinkToFit="1"/>
    </xf>
    <xf numFmtId="0" fontId="23" fillId="43" borderId="54" xfId="0" applyFont="1" applyFill="1" applyBorder="1" applyAlignment="1">
      <alignment horizontal="center" vertical="center" shrinkToFit="1"/>
    </xf>
    <xf numFmtId="0" fontId="24" fillId="47" borderId="36" xfId="0" applyFont="1" applyFill="1" applyBorder="1" applyAlignment="1">
      <alignment vertical="center" wrapText="1" shrinkToFit="1"/>
    </xf>
    <xf numFmtId="0" fontId="24" fillId="47" borderId="54" xfId="0" applyFont="1" applyFill="1" applyBorder="1" applyAlignment="1">
      <alignment vertical="center" wrapText="1" shrinkToFit="1"/>
    </xf>
    <xf numFmtId="0" fontId="23" fillId="47" borderId="41" xfId="0" applyFont="1" applyFill="1" applyBorder="1" applyAlignment="1">
      <alignment horizontal="center" vertical="center"/>
    </xf>
    <xf numFmtId="0" fontId="23" fillId="47" borderId="37" xfId="0" applyFont="1" applyFill="1" applyBorder="1" applyAlignment="1">
      <alignment horizontal="center" vertical="center" wrapText="1" shrinkToFit="1"/>
    </xf>
    <xf numFmtId="0" fontId="24" fillId="47" borderId="63" xfId="0" applyFont="1" applyFill="1" applyBorder="1" applyAlignment="1">
      <alignment vertical="center" wrapText="1" shrinkToFit="1"/>
    </xf>
    <xf numFmtId="38" fontId="29" fillId="27" borderId="96" xfId="34" applyFont="1" applyFill="1" applyBorder="1">
      <alignment vertical="center"/>
    </xf>
    <xf numFmtId="0" fontId="23" fillId="47" borderId="83" xfId="0" applyFont="1" applyFill="1" applyBorder="1" applyAlignment="1">
      <alignment horizontal="center" vertical="center"/>
    </xf>
    <xf numFmtId="0" fontId="24" fillId="47" borderId="95" xfId="0" applyFont="1" applyFill="1" applyBorder="1" applyAlignment="1">
      <alignment vertical="center" wrapText="1" shrinkToFit="1"/>
    </xf>
    <xf numFmtId="0" fontId="24" fillId="47" borderId="79" xfId="0" applyFont="1" applyFill="1" applyBorder="1" applyAlignment="1">
      <alignment vertical="center" wrapText="1" shrinkToFit="1"/>
    </xf>
    <xf numFmtId="38" fontId="29" fillId="27" borderId="97" xfId="34" applyFont="1" applyFill="1" applyBorder="1">
      <alignment vertical="center"/>
    </xf>
    <xf numFmtId="38" fontId="23" fillId="0" borderId="98" xfId="34" applyFont="1" applyBorder="1">
      <alignment vertical="center"/>
    </xf>
    <xf numFmtId="0" fontId="23" fillId="47" borderId="99" xfId="0" applyFont="1" applyFill="1" applyBorder="1" applyAlignment="1">
      <alignment horizontal="center" vertical="center" shrinkToFit="1"/>
    </xf>
    <xf numFmtId="0" fontId="23" fillId="47" borderId="70" xfId="0" applyFont="1" applyFill="1" applyBorder="1" applyAlignment="1">
      <alignment horizontal="center" vertical="center" wrapText="1" shrinkToFit="1"/>
    </xf>
    <xf numFmtId="0" fontId="23" fillId="43" borderId="44" xfId="0" applyFont="1" applyFill="1" applyBorder="1" applyAlignment="1">
      <alignment horizontal="center" vertical="center" shrinkToFit="1"/>
    </xf>
    <xf numFmtId="0" fontId="23" fillId="43" borderId="65" xfId="0" applyFont="1" applyFill="1" applyBorder="1" applyAlignment="1">
      <alignment horizontal="center" vertical="center" shrinkToFit="1"/>
    </xf>
    <xf numFmtId="38" fontId="29" fillId="0" borderId="96" xfId="34" applyFont="1" applyFill="1" applyBorder="1">
      <alignment vertical="center"/>
    </xf>
    <xf numFmtId="49" fontId="29" fillId="27" borderId="11" xfId="0" applyNumberFormat="1" applyFont="1" applyFill="1" applyBorder="1" applyAlignment="1">
      <alignment horizontal="center" vertical="center"/>
    </xf>
    <xf numFmtId="0" fontId="29" fillId="27" borderId="12" xfId="0" applyFont="1" applyFill="1" applyBorder="1" applyAlignment="1">
      <alignment horizontal="center" vertical="center"/>
    </xf>
    <xf numFmtId="0" fontId="29" fillId="27" borderId="13" xfId="0" applyFont="1" applyFill="1" applyBorder="1" applyAlignment="1">
      <alignment horizontal="center" vertical="center"/>
    </xf>
    <xf numFmtId="38" fontId="29" fillId="27" borderId="37" xfId="34" applyFont="1" applyFill="1" applyBorder="1">
      <alignment vertical="center"/>
    </xf>
    <xf numFmtId="38" fontId="29" fillId="0" borderId="13" xfId="34" applyFont="1" applyBorder="1">
      <alignment vertical="center"/>
    </xf>
    <xf numFmtId="38" fontId="29" fillId="27" borderId="14" xfId="34" applyFont="1" applyFill="1" applyBorder="1">
      <alignment vertical="center"/>
    </xf>
    <xf numFmtId="38" fontId="29" fillId="27" borderId="52" xfId="34" applyFont="1" applyFill="1" applyBorder="1">
      <alignment vertical="center"/>
    </xf>
    <xf numFmtId="38" fontId="29" fillId="0" borderId="11" xfId="34" applyFont="1" applyBorder="1">
      <alignment vertical="center"/>
    </xf>
    <xf numFmtId="38" fontId="29" fillId="27" borderId="12" xfId="34" applyFont="1" applyFill="1" applyBorder="1">
      <alignment vertical="center"/>
    </xf>
    <xf numFmtId="38" fontId="29" fillId="0" borderId="12" xfId="34" applyFont="1" applyBorder="1">
      <alignment vertical="center"/>
    </xf>
    <xf numFmtId="38" fontId="29" fillId="0" borderId="38" xfId="34" applyFont="1" applyBorder="1">
      <alignment vertical="center"/>
    </xf>
    <xf numFmtId="38" fontId="29" fillId="0" borderId="45" xfId="34" applyFont="1" applyBorder="1">
      <alignment vertical="center"/>
    </xf>
    <xf numFmtId="38" fontId="29" fillId="0" borderId="42" xfId="34" applyFont="1" applyBorder="1">
      <alignment vertical="center"/>
    </xf>
    <xf numFmtId="38" fontId="29" fillId="0" borderId="37" xfId="34" applyFont="1" applyBorder="1">
      <alignment vertical="center"/>
    </xf>
    <xf numFmtId="38" fontId="29" fillId="0" borderId="52" xfId="34" applyFont="1" applyBorder="1">
      <alignment vertical="center"/>
    </xf>
    <xf numFmtId="38" fontId="41" fillId="0" borderId="52" xfId="34" applyFont="1" applyBorder="1">
      <alignment vertical="center"/>
    </xf>
    <xf numFmtId="38" fontId="42" fillId="0" borderId="45" xfId="34" applyFont="1" applyBorder="1" applyAlignment="1">
      <alignment horizontal="center" vertical="center"/>
    </xf>
    <xf numFmtId="38" fontId="41" fillId="0" borderId="43" xfId="34" applyFont="1" applyBorder="1">
      <alignment vertical="center"/>
    </xf>
    <xf numFmtId="38" fontId="42" fillId="0" borderId="88" xfId="34" applyFont="1" applyBorder="1" applyAlignment="1">
      <alignment horizontal="center" vertical="center"/>
    </xf>
    <xf numFmtId="38" fontId="29" fillId="0" borderId="98" xfId="34" applyFont="1" applyBorder="1">
      <alignment vertical="center"/>
    </xf>
    <xf numFmtId="0" fontId="43" fillId="0" borderId="0" xfId="1" applyFont="1">
      <alignment vertical="center"/>
    </xf>
    <xf numFmtId="0" fontId="1" fillId="0" borderId="0" xfId="1" applyFont="1">
      <alignment vertical="center"/>
    </xf>
    <xf numFmtId="0" fontId="44" fillId="0" borderId="0" xfId="1" applyFont="1" applyAlignment="1">
      <alignment horizontal="center" vertical="center"/>
    </xf>
    <xf numFmtId="0" fontId="45" fillId="0" borderId="0" xfId="1" applyFont="1" applyAlignment="1">
      <alignment horizontal="center" vertical="center"/>
    </xf>
    <xf numFmtId="0" fontId="1" fillId="0" borderId="0" xfId="1" applyFont="1" applyAlignment="1">
      <alignment vertical="center"/>
    </xf>
    <xf numFmtId="0" fontId="23" fillId="0" borderId="100" xfId="1" applyFont="1" applyBorder="1" applyAlignment="1">
      <alignment horizontal="center" vertical="center"/>
    </xf>
    <xf numFmtId="0" fontId="23" fillId="0" borderId="101" xfId="1" applyFont="1" applyBorder="1" applyAlignment="1">
      <alignment horizontal="center" vertical="center"/>
    </xf>
    <xf numFmtId="0" fontId="23" fillId="0" borderId="102" xfId="1" applyFont="1" applyBorder="1" applyAlignment="1">
      <alignment horizontal="center" vertical="center"/>
    </xf>
    <xf numFmtId="0" fontId="45" fillId="0" borderId="0" xfId="1" applyFont="1" applyBorder="1" applyAlignment="1">
      <alignment horizontal="center" vertical="center"/>
    </xf>
    <xf numFmtId="0" fontId="23" fillId="0" borderId="0" xfId="1" applyFont="1">
      <alignment vertical="center"/>
    </xf>
    <xf numFmtId="0" fontId="1" fillId="0" borderId="0" xfId="1" applyFont="1" applyBorder="1" applyAlignment="1">
      <alignment horizontal="right" vertical="center"/>
    </xf>
    <xf numFmtId="0" fontId="1" fillId="0" borderId="0" xfId="1" applyFont="1" applyFill="1">
      <alignment vertical="center"/>
    </xf>
    <xf numFmtId="0" fontId="1" fillId="0" borderId="107" xfId="1" applyFont="1" applyBorder="1" applyAlignment="1">
      <alignment vertical="center"/>
    </xf>
    <xf numFmtId="0" fontId="1" fillId="0" borderId="108" xfId="1" applyFont="1" applyFill="1" applyBorder="1" applyAlignment="1">
      <alignment horizontal="center" vertical="center" wrapText="1"/>
    </xf>
    <xf numFmtId="0" fontId="1" fillId="0" borderId="109" xfId="1" applyFont="1" applyFill="1" applyBorder="1" applyAlignment="1">
      <alignment horizontal="center" vertical="center" wrapText="1"/>
    </xf>
    <xf numFmtId="0" fontId="1" fillId="0" borderId="77" xfId="1" applyFont="1" applyFill="1" applyBorder="1" applyAlignment="1">
      <alignment horizontal="center" vertical="center" wrapText="1"/>
    </xf>
    <xf numFmtId="38" fontId="1" fillId="0" borderId="109" xfId="34" applyFont="1" applyBorder="1" applyAlignment="1">
      <alignment vertical="center"/>
    </xf>
    <xf numFmtId="176" fontId="1" fillId="0" borderId="109" xfId="34" applyNumberFormat="1" applyFont="1" applyBorder="1" applyAlignment="1">
      <alignment vertical="center"/>
    </xf>
    <xf numFmtId="0" fontId="1" fillId="0" borderId="0" xfId="1" applyFont="1" applyBorder="1">
      <alignment vertical="center"/>
    </xf>
    <xf numFmtId="49" fontId="1" fillId="0" borderId="0" xfId="1" applyNumberFormat="1" applyFont="1">
      <alignment vertical="center"/>
    </xf>
    <xf numFmtId="176" fontId="1" fillId="0" borderId="77" xfId="34" applyNumberFormat="1" applyFont="1" applyBorder="1" applyAlignment="1">
      <alignment vertical="center"/>
    </xf>
    <xf numFmtId="57" fontId="1" fillId="0" borderId="109" xfId="1" applyNumberFormat="1" applyFont="1" applyBorder="1" applyAlignment="1">
      <alignment vertical="center"/>
    </xf>
    <xf numFmtId="0" fontId="1" fillId="0" borderId="109" xfId="1" applyNumberFormat="1" applyFont="1" applyBorder="1">
      <alignment vertical="center"/>
    </xf>
    <xf numFmtId="38" fontId="1" fillId="0" borderId="0" xfId="34" applyFont="1" applyBorder="1" applyAlignment="1">
      <alignment horizontal="center" vertical="center"/>
    </xf>
    <xf numFmtId="38" fontId="1" fillId="0" borderId="0" xfId="34" applyFont="1" applyBorder="1" applyAlignment="1">
      <alignment vertical="center"/>
    </xf>
    <xf numFmtId="57" fontId="1" fillId="0" borderId="0" xfId="1" applyNumberFormat="1" applyFont="1" applyBorder="1" applyAlignment="1">
      <alignment vertical="center"/>
    </xf>
    <xf numFmtId="0" fontId="1" fillId="0" borderId="0" xfId="1" applyNumberFormat="1" applyFont="1" applyBorder="1">
      <alignment vertical="center"/>
    </xf>
    <xf numFmtId="0" fontId="2" fillId="0" borderId="0" xfId="1" applyFont="1" applyAlignment="1">
      <alignment vertical="center"/>
    </xf>
    <xf numFmtId="38" fontId="1" fillId="0" borderId="108" xfId="34" applyFont="1" applyBorder="1" applyAlignment="1">
      <alignment vertical="center"/>
    </xf>
    <xf numFmtId="38" fontId="1" fillId="0" borderId="77" xfId="34" applyFont="1" applyBorder="1" applyAlignment="1">
      <alignment vertical="center"/>
    </xf>
    <xf numFmtId="0" fontId="1" fillId="0" borderId="109" xfId="1" applyFont="1" applyBorder="1" applyAlignment="1">
      <alignment vertical="center" wrapText="1"/>
    </xf>
    <xf numFmtId="0" fontId="1" fillId="0" borderId="109" xfId="1" applyFont="1" applyBorder="1" applyAlignment="1">
      <alignment vertical="center"/>
    </xf>
    <xf numFmtId="0" fontId="1" fillId="0" borderId="16" xfId="1" applyFont="1" applyFill="1" applyBorder="1" applyAlignment="1">
      <alignment horizontal="center" vertical="center" wrapText="1"/>
    </xf>
    <xf numFmtId="38" fontId="1" fillId="0" borderId="109" xfId="34" applyFont="1" applyBorder="1" applyAlignment="1">
      <alignment horizontal="center" vertical="center"/>
    </xf>
    <xf numFmtId="0" fontId="1" fillId="0" borderId="109" xfId="1" applyFont="1" applyBorder="1" applyAlignment="1">
      <alignment horizontal="center" vertical="center" wrapText="1"/>
    </xf>
    <xf numFmtId="178" fontId="1" fillId="0" borderId="109" xfId="34" applyNumberFormat="1" applyFont="1" applyFill="1" applyBorder="1" applyAlignment="1">
      <alignment vertical="center" wrapText="1"/>
    </xf>
    <xf numFmtId="177" fontId="1" fillId="0" borderId="109" xfId="34" applyNumberFormat="1" applyFont="1" applyFill="1" applyBorder="1" applyAlignment="1">
      <alignment vertical="center" wrapText="1"/>
    </xf>
    <xf numFmtId="0" fontId="47" fillId="0" borderId="109" xfId="0" applyFont="1" applyBorder="1" applyAlignment="1">
      <alignment horizontal="left" vertical="center" wrapText="1"/>
    </xf>
    <xf numFmtId="0" fontId="1" fillId="0" borderId="109" xfId="0" applyFont="1" applyBorder="1" applyAlignment="1">
      <alignment horizontal="left" vertical="center" wrapText="1"/>
    </xf>
    <xf numFmtId="178" fontId="1" fillId="0" borderId="109" xfId="34" applyNumberFormat="1" applyFont="1" applyFill="1" applyBorder="1" applyAlignment="1">
      <alignment horizontal="center" vertical="center" wrapText="1"/>
    </xf>
    <xf numFmtId="0" fontId="46" fillId="0" borderId="110" xfId="1" applyFont="1" applyBorder="1" applyAlignment="1">
      <alignment horizontal="center" vertical="center"/>
    </xf>
    <xf numFmtId="38" fontId="1" fillId="0" borderId="109" xfId="34" applyFont="1" applyBorder="1" applyAlignment="1">
      <alignment horizontal="center" vertical="center"/>
    </xf>
    <xf numFmtId="49" fontId="1" fillId="0" borderId="0" xfId="1" applyNumberFormat="1" applyAlignment="1">
      <alignment vertical="center" wrapText="1"/>
    </xf>
    <xf numFmtId="49" fontId="1" fillId="0" borderId="0" xfId="1" applyNumberFormat="1" applyFont="1" applyAlignment="1">
      <alignment vertical="center"/>
    </xf>
    <xf numFmtId="49" fontId="1" fillId="0" borderId="0" xfId="1" applyNumberFormat="1" applyFont="1" applyAlignment="1">
      <alignment vertical="center" wrapText="1"/>
    </xf>
    <xf numFmtId="0" fontId="1" fillId="0" borderId="16" xfId="1" applyFont="1" applyFill="1" applyBorder="1" applyAlignment="1">
      <alignment horizontal="center" vertical="center" wrapText="1"/>
    </xf>
    <xf numFmtId="0" fontId="1" fillId="0" borderId="107" xfId="1" applyBorder="1" applyAlignment="1">
      <alignment vertical="center"/>
    </xf>
    <xf numFmtId="0" fontId="1" fillId="0" borderId="107" xfId="1" applyBorder="1" applyAlignment="1">
      <alignment vertical="center" wrapText="1"/>
    </xf>
    <xf numFmtId="0" fontId="1" fillId="0" borderId="0" xfId="1" applyFont="1" applyFill="1" applyBorder="1" applyAlignment="1">
      <alignment vertical="center"/>
    </xf>
    <xf numFmtId="0" fontId="2" fillId="0" borderId="0" xfId="1" applyFont="1" applyAlignment="1">
      <alignment vertical="center" wrapText="1"/>
    </xf>
    <xf numFmtId="0" fontId="1" fillId="0" borderId="0" xfId="1" applyFont="1" applyAlignment="1">
      <alignment vertical="center"/>
    </xf>
    <xf numFmtId="0" fontId="1" fillId="0" borderId="0" xfId="1" applyFont="1" applyAlignment="1">
      <alignment vertical="center" wrapText="1"/>
    </xf>
    <xf numFmtId="0" fontId="1" fillId="0" borderId="107" xfId="1" applyFont="1" applyBorder="1" applyAlignment="1">
      <alignment vertical="center"/>
    </xf>
    <xf numFmtId="0" fontId="1" fillId="0" borderId="36" xfId="1" applyFont="1" applyFill="1" applyBorder="1" applyAlignment="1">
      <alignment horizontal="center" vertical="center" wrapText="1"/>
    </xf>
    <xf numFmtId="0" fontId="1" fillId="0" borderId="41" xfId="1" applyFont="1" applyBorder="1" applyAlignment="1">
      <alignment horizontal="center" vertical="center" wrapText="1"/>
    </xf>
    <xf numFmtId="0" fontId="1" fillId="0" borderId="50" xfId="1" applyFont="1" applyBorder="1" applyAlignment="1">
      <alignment horizontal="center" vertical="center" wrapText="1"/>
    </xf>
    <xf numFmtId="0" fontId="23" fillId="0" borderId="105" xfId="1" applyFont="1" applyBorder="1" applyAlignment="1">
      <alignment horizontal="center" vertical="center"/>
    </xf>
    <xf numFmtId="0" fontId="1" fillId="0" borderId="106" xfId="1" applyBorder="1" applyAlignment="1">
      <alignment horizontal="center" vertical="center"/>
    </xf>
    <xf numFmtId="0" fontId="45" fillId="0" borderId="0" xfId="1" applyFont="1" applyAlignment="1">
      <alignment horizontal="center" vertical="center"/>
    </xf>
    <xf numFmtId="0" fontId="1" fillId="0" borderId="0" xfId="1" applyAlignment="1">
      <alignment horizontal="center" vertical="center"/>
    </xf>
    <xf numFmtId="0" fontId="23" fillId="0" borderId="103" xfId="1" applyFont="1" applyBorder="1" applyAlignment="1">
      <alignment horizontal="center" vertical="center"/>
    </xf>
    <xf numFmtId="0" fontId="1" fillId="0" borderId="104" xfId="1" applyBorder="1" applyAlignment="1">
      <alignment horizontal="center" vertical="center"/>
    </xf>
    <xf numFmtId="0" fontId="29" fillId="40" borderId="22" xfId="0" applyFont="1" applyFill="1" applyBorder="1" applyAlignment="1">
      <alignment horizontal="center" wrapText="1"/>
    </xf>
    <xf numFmtId="0" fontId="0" fillId="40" borderId="13" xfId="0" applyFill="1" applyBorder="1" applyAlignment="1">
      <alignment horizontal="center"/>
    </xf>
    <xf numFmtId="0" fontId="29" fillId="44" borderId="22" xfId="0" applyFont="1" applyFill="1" applyBorder="1" applyAlignment="1">
      <alignment horizontal="center" wrapText="1"/>
    </xf>
    <xf numFmtId="0" fontId="0" fillId="44" borderId="13" xfId="0" applyFill="1" applyBorder="1" applyAlignment="1">
      <alignment horizontal="center"/>
    </xf>
    <xf numFmtId="0" fontId="29" fillId="41" borderId="22" xfId="0" applyFont="1" applyFill="1" applyBorder="1" applyAlignment="1">
      <alignment horizontal="center" wrapText="1"/>
    </xf>
    <xf numFmtId="0" fontId="0" fillId="41" borderId="13" xfId="0" applyFill="1" applyBorder="1" applyAlignment="1">
      <alignment horizontal="center"/>
    </xf>
    <xf numFmtId="0" fontId="29" fillId="45" borderId="22" xfId="0" applyFont="1" applyFill="1" applyBorder="1" applyAlignment="1">
      <alignment horizontal="center" wrapText="1"/>
    </xf>
    <xf numFmtId="0" fontId="0" fillId="45" borderId="13" xfId="0" applyFill="1" applyBorder="1" applyAlignment="1">
      <alignment horizontal="center"/>
    </xf>
    <xf numFmtId="0" fontId="24" fillId="28" borderId="36" xfId="0" applyFont="1" applyFill="1" applyBorder="1" applyAlignment="1">
      <alignment horizontal="left" vertical="center" shrinkToFit="1"/>
    </xf>
    <xf numFmtId="0" fontId="24" fillId="28" borderId="41" xfId="0" applyFont="1" applyFill="1" applyBorder="1" applyAlignment="1">
      <alignment horizontal="left" vertical="center" shrinkToFit="1"/>
    </xf>
    <xf numFmtId="0" fontId="35" fillId="0" borderId="41" xfId="0" applyFont="1" applyBorder="1" applyAlignment="1">
      <alignment vertical="center" shrinkToFit="1"/>
    </xf>
    <xf numFmtId="0" fontId="24" fillId="31" borderId="36" xfId="0" applyFont="1" applyFill="1" applyBorder="1" applyAlignment="1">
      <alignment horizontal="center" vertical="center" wrapText="1" shrinkToFit="1"/>
    </xf>
    <xf numFmtId="0" fontId="24" fillId="31" borderId="54" xfId="0" applyFont="1" applyFill="1" applyBorder="1" applyAlignment="1">
      <alignment horizontal="center" vertical="center" wrapText="1" shrinkToFit="1"/>
    </xf>
    <xf numFmtId="0" fontId="23" fillId="31" borderId="36" xfId="0" applyFont="1" applyFill="1" applyBorder="1" applyAlignment="1">
      <alignment horizontal="center" vertical="center" wrapText="1" shrinkToFit="1"/>
    </xf>
    <xf numFmtId="0" fontId="23" fillId="31" borderId="54" xfId="0" applyFont="1" applyFill="1" applyBorder="1" applyAlignment="1">
      <alignment horizontal="center" vertical="center" wrapText="1" shrinkToFit="1"/>
    </xf>
    <xf numFmtId="0" fontId="23" fillId="31" borderId="16" xfId="0" applyFont="1" applyFill="1" applyBorder="1" applyAlignment="1">
      <alignment horizontal="center" vertical="center" wrapText="1" shrinkToFit="1"/>
    </xf>
    <xf numFmtId="0" fontId="23" fillId="31" borderId="17" xfId="0" applyFont="1" applyFill="1" applyBorder="1" applyAlignment="1">
      <alignment horizontal="center" vertical="center" wrapText="1" shrinkToFit="1"/>
    </xf>
    <xf numFmtId="0" fontId="25" fillId="31" borderId="16" xfId="0" applyFont="1" applyFill="1" applyBorder="1" applyAlignment="1">
      <alignment horizontal="center" vertical="center" wrapText="1" shrinkToFit="1"/>
    </xf>
    <xf numFmtId="0" fontId="36" fillId="0" borderId="17" xfId="0" applyFont="1" applyBorder="1" applyAlignment="1">
      <alignment horizontal="center" vertical="center" wrapText="1" shrinkToFit="1"/>
    </xf>
    <xf numFmtId="0" fontId="23" fillId="28" borderId="22" xfId="0" applyFont="1" applyFill="1" applyBorder="1" applyAlignment="1">
      <alignment horizontal="center" vertical="center" wrapText="1" shrinkToFit="1"/>
    </xf>
    <xf numFmtId="0" fontId="23" fillId="28" borderId="44" xfId="0" applyFont="1" applyFill="1" applyBorder="1" applyAlignment="1">
      <alignment horizontal="center" vertical="center" wrapText="1" shrinkToFit="1"/>
    </xf>
    <xf numFmtId="0" fontId="23" fillId="28" borderId="38" xfId="0" applyFont="1" applyFill="1" applyBorder="1" applyAlignment="1">
      <alignment horizontal="center" vertical="center" wrapText="1" shrinkToFit="1"/>
    </xf>
    <xf numFmtId="0" fontId="24" fillId="46" borderId="36" xfId="0" applyFont="1" applyFill="1" applyBorder="1" applyAlignment="1">
      <alignment horizontal="center" vertical="center" wrapText="1" shrinkToFit="1"/>
    </xf>
    <xf numFmtId="0" fontId="24" fillId="46" borderId="54" xfId="0" applyFont="1" applyFill="1" applyBorder="1" applyAlignment="1">
      <alignment horizontal="center" vertical="center" wrapText="1" shrinkToFit="1"/>
    </xf>
    <xf numFmtId="0" fontId="23" fillId="46" borderId="36" xfId="0" applyFont="1" applyFill="1" applyBorder="1" applyAlignment="1">
      <alignment horizontal="center" vertical="center" wrapText="1" shrinkToFit="1"/>
    </xf>
    <xf numFmtId="0" fontId="23" fillId="46" borderId="54" xfId="0" applyFont="1" applyFill="1" applyBorder="1" applyAlignment="1">
      <alignment horizontal="center" vertical="center" wrapText="1" shrinkToFit="1"/>
    </xf>
    <xf numFmtId="0" fontId="23" fillId="30" borderId="79" xfId="0" applyFont="1" applyFill="1" applyBorder="1" applyAlignment="1">
      <alignment horizontal="center" vertical="center" wrapText="1" shrinkToFit="1"/>
    </xf>
    <xf numFmtId="0" fontId="23" fillId="30" borderId="70" xfId="0" applyFont="1" applyFill="1" applyBorder="1" applyAlignment="1">
      <alignment horizontal="center" vertical="center" wrapText="1" shrinkToFit="1"/>
    </xf>
    <xf numFmtId="0" fontId="25" fillId="32" borderId="60" xfId="0" applyFont="1" applyFill="1" applyBorder="1" applyAlignment="1">
      <alignment horizontal="center" vertical="center" wrapText="1" shrinkToFit="1"/>
    </xf>
    <xf numFmtId="0" fontId="25" fillId="32" borderId="86" xfId="0" applyFont="1" applyFill="1" applyBorder="1" applyAlignment="1">
      <alignment horizontal="center" vertical="center" wrapText="1" shrinkToFit="1"/>
    </xf>
    <xf numFmtId="0" fontId="23" fillId="31" borderId="73" xfId="0" applyFont="1" applyFill="1" applyBorder="1" applyAlignment="1">
      <alignment horizontal="center" vertical="center"/>
    </xf>
    <xf numFmtId="0" fontId="23" fillId="31" borderId="30" xfId="0" applyFont="1" applyFill="1" applyBorder="1" applyAlignment="1">
      <alignment horizontal="center" vertical="center"/>
    </xf>
    <xf numFmtId="0" fontId="32" fillId="0" borderId="30" xfId="0" applyFont="1" applyBorder="1" applyAlignment="1">
      <alignment horizontal="center" vertical="center"/>
    </xf>
    <xf numFmtId="0" fontId="23" fillId="28" borderId="49" xfId="0" applyFont="1" applyFill="1" applyBorder="1" applyAlignment="1">
      <alignment horizontal="center" vertical="center"/>
    </xf>
    <xf numFmtId="0" fontId="23" fillId="28" borderId="39" xfId="0" applyFont="1" applyFill="1" applyBorder="1" applyAlignment="1">
      <alignment horizontal="center" vertical="center"/>
    </xf>
    <xf numFmtId="0" fontId="23" fillId="28" borderId="30" xfId="0" applyFont="1" applyFill="1" applyBorder="1" applyAlignment="1">
      <alignment horizontal="center" vertical="center"/>
    </xf>
    <xf numFmtId="0" fontId="23" fillId="28" borderId="31" xfId="0" applyFont="1" applyFill="1" applyBorder="1" applyAlignment="1">
      <alignment horizontal="center" vertical="center"/>
    </xf>
    <xf numFmtId="0" fontId="23" fillId="46" borderId="73" xfId="0" applyFont="1" applyFill="1" applyBorder="1" applyAlignment="1">
      <alignment horizontal="center" vertical="center"/>
    </xf>
    <xf numFmtId="0" fontId="23" fillId="46" borderId="30" xfId="0" applyFont="1" applyFill="1" applyBorder="1" applyAlignment="1">
      <alignment horizontal="center" vertical="center"/>
    </xf>
    <xf numFmtId="0" fontId="23" fillId="30" borderId="49" xfId="0" applyFont="1" applyFill="1" applyBorder="1" applyAlignment="1">
      <alignment horizontal="center" vertical="center"/>
    </xf>
    <xf numFmtId="0" fontId="23" fillId="30" borderId="39" xfId="0" applyFont="1" applyFill="1" applyBorder="1" applyAlignment="1">
      <alignment horizontal="center" vertical="center"/>
    </xf>
    <xf numFmtId="0" fontId="23" fillId="30" borderId="30" xfId="0" applyFont="1" applyFill="1" applyBorder="1" applyAlignment="1">
      <alignment horizontal="center" vertical="center"/>
    </xf>
    <xf numFmtId="0" fontId="23" fillId="30" borderId="90" xfId="0" applyFont="1" applyFill="1" applyBorder="1" applyAlignment="1">
      <alignment horizontal="center" vertical="center"/>
    </xf>
    <xf numFmtId="0" fontId="23" fillId="47" borderId="91" xfId="0" applyFont="1" applyFill="1" applyBorder="1" applyAlignment="1">
      <alignment horizontal="center" vertical="center"/>
    </xf>
    <xf numFmtId="0" fontId="23" fillId="47" borderId="92" xfId="0" applyFont="1" applyFill="1" applyBorder="1" applyAlignment="1">
      <alignment horizontal="center" vertical="center"/>
    </xf>
    <xf numFmtId="0" fontId="23" fillId="47" borderId="93" xfId="0" applyFont="1" applyFill="1" applyBorder="1" applyAlignment="1">
      <alignment horizontal="center" vertical="center"/>
    </xf>
    <xf numFmtId="0" fontId="29" fillId="45" borderId="73" xfId="0" applyFont="1" applyFill="1" applyBorder="1" applyAlignment="1">
      <alignment horizontal="center" vertical="center"/>
    </xf>
    <xf numFmtId="0" fontId="23" fillId="45" borderId="30" xfId="0" applyFont="1" applyFill="1" applyBorder="1" applyAlignment="1">
      <alignment horizontal="center" vertical="center"/>
    </xf>
    <xf numFmtId="0" fontId="23" fillId="45" borderId="39" xfId="0" applyFont="1" applyFill="1" applyBorder="1" applyAlignment="1">
      <alignment horizontal="center" vertical="center"/>
    </xf>
    <xf numFmtId="0" fontId="23" fillId="38" borderId="24" xfId="0" applyFont="1" applyFill="1" applyBorder="1" applyAlignment="1">
      <alignment horizontal="center" vertical="center"/>
    </xf>
    <xf numFmtId="0" fontId="33" fillId="38" borderId="25" xfId="0" applyFont="1" applyFill="1" applyBorder="1" applyAlignment="1">
      <alignment horizontal="center" vertical="center"/>
    </xf>
    <xf numFmtId="0" fontId="33" fillId="38" borderId="62" xfId="0" applyFont="1" applyFill="1" applyBorder="1" applyAlignment="1">
      <alignment horizontal="center" vertical="center"/>
    </xf>
    <xf numFmtId="0" fontId="33" fillId="38" borderId="26" xfId="0" applyFont="1" applyFill="1" applyBorder="1" applyAlignment="1">
      <alignment horizontal="center" vertical="center"/>
    </xf>
    <xf numFmtId="0" fontId="23" fillId="42" borderId="24" xfId="0" applyFont="1" applyFill="1" applyBorder="1" applyAlignment="1">
      <alignment horizontal="center" vertical="center"/>
    </xf>
    <xf numFmtId="0" fontId="33" fillId="42" borderId="25" xfId="0" applyFont="1" applyFill="1" applyBorder="1" applyAlignment="1">
      <alignment horizontal="center" vertical="center"/>
    </xf>
    <xf numFmtId="0" fontId="33" fillId="42" borderId="62" xfId="0" applyFont="1" applyFill="1" applyBorder="1" applyAlignment="1">
      <alignment horizontal="center" vertical="center"/>
    </xf>
    <xf numFmtId="0" fontId="33" fillId="42" borderId="26" xfId="0" applyFont="1" applyFill="1" applyBorder="1" applyAlignment="1">
      <alignment horizontal="center" vertical="center"/>
    </xf>
    <xf numFmtId="0" fontId="23" fillId="26" borderId="24" xfId="0" applyFont="1" applyFill="1" applyBorder="1" applyAlignment="1">
      <alignment horizontal="center" vertical="center"/>
    </xf>
    <xf numFmtId="0" fontId="33" fillId="26" borderId="25" xfId="0" applyFont="1" applyFill="1" applyBorder="1" applyAlignment="1">
      <alignment horizontal="center" vertical="center"/>
    </xf>
    <xf numFmtId="0" fontId="33" fillId="26" borderId="20" xfId="0" applyFont="1" applyFill="1" applyBorder="1" applyAlignment="1">
      <alignment horizontal="center" vertical="center"/>
    </xf>
    <xf numFmtId="0" fontId="33" fillId="26" borderId="61" xfId="0" applyFont="1" applyFill="1" applyBorder="1" applyAlignment="1">
      <alignment horizontal="center" vertical="center"/>
    </xf>
    <xf numFmtId="0" fontId="33" fillId="26" borderId="26" xfId="0" applyFont="1" applyFill="1" applyBorder="1" applyAlignment="1">
      <alignment horizontal="center" vertical="center"/>
    </xf>
    <xf numFmtId="0" fontId="23" fillId="34" borderId="24" xfId="0" applyFont="1" applyFill="1" applyBorder="1" applyAlignment="1">
      <alignment horizontal="center" vertical="center"/>
    </xf>
    <xf numFmtId="0" fontId="33" fillId="34" borderId="25" xfId="0" applyFont="1" applyFill="1" applyBorder="1" applyAlignment="1">
      <alignment horizontal="center" vertical="center"/>
    </xf>
    <xf numFmtId="0" fontId="33" fillId="34" borderId="20" xfId="0" applyFont="1" applyFill="1" applyBorder="1" applyAlignment="1">
      <alignment horizontal="center" vertical="center"/>
    </xf>
    <xf numFmtId="0" fontId="33" fillId="34" borderId="61" xfId="0" applyFont="1" applyFill="1" applyBorder="1" applyAlignment="1">
      <alignment horizontal="center" vertical="center"/>
    </xf>
    <xf numFmtId="0" fontId="33" fillId="34" borderId="26" xfId="0" applyFont="1" applyFill="1" applyBorder="1" applyAlignment="1">
      <alignment horizontal="center" vertical="center"/>
    </xf>
    <xf numFmtId="0" fontId="23" fillId="37" borderId="73" xfId="0" applyFont="1" applyFill="1" applyBorder="1" applyAlignment="1">
      <alignment horizontal="center" vertical="center"/>
    </xf>
    <xf numFmtId="0" fontId="23" fillId="37" borderId="30" xfId="0" applyFont="1" applyFill="1" applyBorder="1" applyAlignment="1">
      <alignment horizontal="center" vertical="center"/>
    </xf>
    <xf numFmtId="0" fontId="23" fillId="37" borderId="31" xfId="0" applyFont="1" applyFill="1" applyBorder="1" applyAlignment="1">
      <alignment horizontal="center" vertical="center"/>
    </xf>
    <xf numFmtId="0" fontId="29" fillId="39" borderId="73" xfId="0" applyFont="1" applyFill="1" applyBorder="1" applyAlignment="1">
      <alignment horizontal="center" vertical="center"/>
    </xf>
    <xf numFmtId="0" fontId="23" fillId="39" borderId="30" xfId="0" applyFont="1" applyFill="1" applyBorder="1" applyAlignment="1">
      <alignment horizontal="center" vertical="center"/>
    </xf>
    <xf numFmtId="0" fontId="23" fillId="39" borderId="31" xfId="0" applyFont="1" applyFill="1" applyBorder="1" applyAlignment="1">
      <alignment horizontal="center" vertical="center"/>
    </xf>
    <xf numFmtId="0" fontId="29" fillId="43" borderId="73" xfId="0" applyFont="1" applyFill="1" applyBorder="1" applyAlignment="1">
      <alignment horizontal="center" vertical="center"/>
    </xf>
    <xf numFmtId="0" fontId="23" fillId="43" borderId="30" xfId="0" applyFont="1" applyFill="1" applyBorder="1" applyAlignment="1">
      <alignment horizontal="center" vertical="center"/>
    </xf>
    <xf numFmtId="0" fontId="23" fillId="43" borderId="31" xfId="0" applyFont="1" applyFill="1" applyBorder="1" applyAlignment="1">
      <alignment horizontal="center" vertical="center"/>
    </xf>
    <xf numFmtId="0" fontId="29" fillId="35" borderId="73" xfId="0" applyFont="1" applyFill="1" applyBorder="1" applyAlignment="1">
      <alignment horizontal="center" vertical="center"/>
    </xf>
    <xf numFmtId="0" fontId="29" fillId="35" borderId="30" xfId="0" applyFont="1" applyFill="1" applyBorder="1" applyAlignment="1">
      <alignment horizontal="center" vertical="center"/>
    </xf>
    <xf numFmtId="0" fontId="29" fillId="35" borderId="39" xfId="0" applyFont="1" applyFill="1" applyBorder="1" applyAlignment="1">
      <alignment horizontal="center" vertical="center"/>
    </xf>
    <xf numFmtId="0" fontId="29" fillId="40" borderId="73" xfId="0" applyFont="1" applyFill="1" applyBorder="1" applyAlignment="1">
      <alignment horizontal="center" vertical="center"/>
    </xf>
    <xf numFmtId="0" fontId="23" fillId="40" borderId="30" xfId="0" applyFont="1" applyFill="1" applyBorder="1" applyAlignment="1">
      <alignment horizontal="center" vertical="center"/>
    </xf>
    <xf numFmtId="0" fontId="23" fillId="40" borderId="39" xfId="0" applyFont="1" applyFill="1" applyBorder="1" applyAlignment="1">
      <alignment horizontal="center" vertical="center"/>
    </xf>
    <xf numFmtId="0" fontId="29" fillId="44" borderId="73" xfId="0" applyFont="1" applyFill="1" applyBorder="1" applyAlignment="1">
      <alignment horizontal="center" vertical="center"/>
    </xf>
    <xf numFmtId="0" fontId="23" fillId="44" borderId="30" xfId="0" applyFont="1" applyFill="1" applyBorder="1" applyAlignment="1">
      <alignment horizontal="center" vertical="center"/>
    </xf>
    <xf numFmtId="0" fontId="23" fillId="44" borderId="39" xfId="0" applyFont="1" applyFill="1" applyBorder="1" applyAlignment="1">
      <alignment horizontal="center" vertical="center"/>
    </xf>
    <xf numFmtId="0" fontId="29" fillId="41" borderId="73" xfId="0" applyFont="1" applyFill="1" applyBorder="1" applyAlignment="1">
      <alignment horizontal="center" vertical="center"/>
    </xf>
    <xf numFmtId="0" fontId="23" fillId="41" borderId="30" xfId="0" applyFont="1" applyFill="1" applyBorder="1" applyAlignment="1">
      <alignment horizontal="center" vertical="center"/>
    </xf>
    <xf numFmtId="0" fontId="23" fillId="41" borderId="39" xfId="0" applyFont="1" applyFill="1" applyBorder="1" applyAlignment="1">
      <alignment horizontal="center" vertical="center"/>
    </xf>
    <xf numFmtId="0" fontId="23" fillId="36" borderId="24" xfId="0" applyFont="1" applyFill="1" applyBorder="1" applyAlignment="1">
      <alignment horizontal="center" vertical="center"/>
    </xf>
    <xf numFmtId="0" fontId="33" fillId="36" borderId="25" xfId="0" applyFont="1" applyFill="1" applyBorder="1" applyAlignment="1">
      <alignment horizontal="center" vertical="center"/>
    </xf>
    <xf numFmtId="0" fontId="33" fillId="36" borderId="62" xfId="0" applyFont="1" applyFill="1" applyBorder="1" applyAlignment="1">
      <alignment horizontal="center" vertical="center"/>
    </xf>
    <xf numFmtId="0" fontId="33" fillId="36" borderId="26" xfId="0" applyFont="1" applyFill="1" applyBorder="1" applyAlignment="1">
      <alignment horizontal="center" vertical="center"/>
    </xf>
    <xf numFmtId="0" fontId="23" fillId="25" borderId="20" xfId="0" applyFont="1" applyFill="1" applyBorder="1" applyAlignment="1">
      <alignment horizontal="center" vertical="center" wrapText="1"/>
    </xf>
    <xf numFmtId="0" fontId="23" fillId="25" borderId="17" xfId="0" applyFont="1" applyFill="1" applyBorder="1" applyAlignment="1">
      <alignment horizontal="center" vertical="center" wrapText="1"/>
    </xf>
    <xf numFmtId="0" fontId="23" fillId="25" borderId="12" xfId="0" applyFont="1" applyFill="1" applyBorder="1" applyAlignment="1">
      <alignment horizontal="center" vertical="center" wrapText="1"/>
    </xf>
    <xf numFmtId="0" fontId="32" fillId="0" borderId="17" xfId="0" applyFont="1" applyBorder="1" applyAlignment="1">
      <alignment horizontal="center" vertical="center" wrapText="1"/>
    </xf>
    <xf numFmtId="0" fontId="32" fillId="0" borderId="12" xfId="0" applyFont="1" applyBorder="1" applyAlignment="1">
      <alignment horizontal="center" vertical="center" wrapText="1"/>
    </xf>
    <xf numFmtId="0" fontId="23" fillId="25" borderId="10" xfId="0" applyFont="1" applyFill="1" applyBorder="1" applyAlignment="1">
      <alignment horizontal="center" vertical="center" wrapText="1"/>
    </xf>
    <xf numFmtId="0" fontId="23" fillId="29" borderId="24" xfId="0" applyFont="1" applyFill="1" applyBorder="1" applyAlignment="1">
      <alignment horizontal="center" vertical="center"/>
    </xf>
    <xf numFmtId="0" fontId="33" fillId="29" borderId="25" xfId="0" applyFont="1" applyFill="1" applyBorder="1" applyAlignment="1">
      <alignment horizontal="center" vertical="center"/>
    </xf>
    <xf numFmtId="0" fontId="33" fillId="29" borderId="62" xfId="0" applyFont="1" applyFill="1" applyBorder="1" applyAlignment="1">
      <alignment horizontal="center" vertical="center"/>
    </xf>
    <xf numFmtId="0" fontId="33" fillId="29" borderId="26" xfId="0" applyFont="1" applyFill="1" applyBorder="1" applyAlignment="1">
      <alignment horizontal="center" vertical="center"/>
    </xf>
    <xf numFmtId="0" fontId="23" fillId="33" borderId="24" xfId="0" applyFont="1" applyFill="1" applyBorder="1" applyAlignment="1">
      <alignment horizontal="center" vertical="center"/>
    </xf>
    <xf numFmtId="0" fontId="33" fillId="33" borderId="25" xfId="0" applyFont="1" applyFill="1" applyBorder="1" applyAlignment="1">
      <alignment horizontal="center" vertical="center"/>
    </xf>
    <xf numFmtId="0" fontId="33" fillId="33" borderId="62" xfId="0" applyFont="1" applyFill="1" applyBorder="1" applyAlignment="1">
      <alignment horizontal="center" vertical="center"/>
    </xf>
    <xf numFmtId="0" fontId="33" fillId="33" borderId="26" xfId="0" applyFont="1" applyFill="1" applyBorder="1" applyAlignment="1">
      <alignment horizontal="center" vertical="center"/>
    </xf>
    <xf numFmtId="0" fontId="23" fillId="25" borderId="15" xfId="0" applyFont="1" applyFill="1" applyBorder="1" applyAlignment="1">
      <alignment horizontal="center" vertical="center" wrapText="1"/>
    </xf>
    <xf numFmtId="0" fontId="23" fillId="24" borderId="20" xfId="0" applyFont="1" applyFill="1" applyBorder="1" applyAlignment="1">
      <alignment horizontal="center" vertical="center" wrapText="1"/>
    </xf>
    <xf numFmtId="0" fontId="23" fillId="24" borderId="26" xfId="0" applyFont="1" applyFill="1" applyBorder="1" applyAlignment="1">
      <alignment horizontal="center" vertical="center" wrapText="1"/>
    </xf>
    <xf numFmtId="0" fontId="23" fillId="24" borderId="48" xfId="0" applyFont="1" applyFill="1" applyBorder="1" applyAlignment="1">
      <alignment horizontal="center" vertical="center" wrapText="1"/>
    </xf>
    <xf numFmtId="0" fontId="23" fillId="24" borderId="27" xfId="0" applyFont="1" applyFill="1" applyBorder="1" applyAlignment="1">
      <alignment horizontal="center" vertical="center" wrapText="1"/>
    </xf>
    <xf numFmtId="0" fontId="23" fillId="24" borderId="35" xfId="0" applyFont="1" applyFill="1" applyBorder="1" applyAlignment="1">
      <alignment horizontal="center" vertical="center" wrapText="1"/>
    </xf>
    <xf numFmtId="0" fontId="33" fillId="24" borderId="29" xfId="0" applyFont="1" applyFill="1" applyBorder="1" applyAlignment="1">
      <alignment vertical="center"/>
    </xf>
    <xf numFmtId="0" fontId="23" fillId="25" borderId="14" xfId="0" applyFont="1" applyFill="1" applyBorder="1" applyAlignment="1">
      <alignment horizontal="center" vertical="center" wrapText="1"/>
    </xf>
    <xf numFmtId="0" fontId="23" fillId="25" borderId="52" xfId="0" applyFont="1" applyFill="1" applyBorder="1" applyAlignment="1">
      <alignment horizontal="center" vertical="center" wrapText="1"/>
    </xf>
    <xf numFmtId="0" fontId="34" fillId="0" borderId="21" xfId="0" applyFont="1" applyBorder="1" applyAlignment="1">
      <alignment horizontal="center" vertical="center" wrapText="1"/>
    </xf>
    <xf numFmtId="0" fontId="34" fillId="0" borderId="22" xfId="0" applyFont="1" applyBorder="1" applyAlignment="1">
      <alignment horizontal="center" vertical="center" wrapText="1"/>
    </xf>
    <xf numFmtId="0" fontId="34" fillId="0" borderId="13"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11"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17" xfId="0" applyFont="1" applyBorder="1" applyAlignment="1">
      <alignment horizontal="center" vertical="center" wrapText="1"/>
    </xf>
    <xf numFmtId="0" fontId="34" fillId="0" borderId="12" xfId="0" applyFont="1" applyBorder="1" applyAlignment="1">
      <alignment horizontal="center" vertical="center" wrapText="1"/>
    </xf>
    <xf numFmtId="0" fontId="23" fillId="24" borderId="24" xfId="0" applyFont="1" applyFill="1" applyBorder="1" applyAlignment="1">
      <alignment horizontal="center" vertical="center" wrapText="1"/>
    </xf>
    <xf numFmtId="0" fontId="23" fillId="24" borderId="47" xfId="0" applyFont="1" applyFill="1" applyBorder="1" applyAlignment="1">
      <alignment horizontal="center" vertical="center" wrapText="1"/>
    </xf>
    <xf numFmtId="0" fontId="23" fillId="24" borderId="23" xfId="0" applyFont="1" applyFill="1" applyBorder="1" applyAlignment="1">
      <alignment horizontal="center" vertical="center"/>
    </xf>
    <xf numFmtId="0" fontId="23" fillId="24" borderId="34" xfId="0" applyFont="1" applyFill="1" applyBorder="1" applyAlignment="1">
      <alignment horizontal="center" vertical="center"/>
    </xf>
    <xf numFmtId="0" fontId="33" fillId="24" borderId="28" xfId="0" applyFont="1" applyFill="1" applyBorder="1" applyAlignment="1">
      <alignment vertical="center"/>
    </xf>
    <xf numFmtId="0" fontId="23" fillId="24" borderId="75" xfId="0" applyFont="1" applyFill="1" applyBorder="1" applyAlignment="1">
      <alignment horizontal="center" vertical="center" wrapText="1"/>
    </xf>
    <xf numFmtId="0" fontId="23" fillId="24" borderId="76" xfId="0" applyFont="1" applyFill="1" applyBorder="1" applyAlignment="1">
      <alignment horizontal="center" vertical="center" wrapText="1"/>
    </xf>
    <xf numFmtId="0" fontId="23" fillId="24" borderId="77" xfId="0" applyFont="1" applyFill="1" applyBorder="1" applyAlignment="1">
      <alignment horizontal="center" vertical="center"/>
    </xf>
    <xf numFmtId="0" fontId="23" fillId="24" borderId="50" xfId="0" applyFont="1" applyFill="1" applyBorder="1" applyAlignment="1">
      <alignment horizontal="center" vertical="center"/>
    </xf>
    <xf numFmtId="0" fontId="33" fillId="24" borderId="78" xfId="0" applyFont="1" applyFill="1" applyBorder="1" applyAlignment="1">
      <alignment vertical="center"/>
    </xf>
    <xf numFmtId="0" fontId="23" fillId="24" borderId="17" xfId="0" applyFont="1" applyFill="1" applyBorder="1" applyAlignment="1">
      <alignment horizontal="center" vertical="center" wrapText="1"/>
    </xf>
    <xf numFmtId="0" fontId="23" fillId="24" borderId="12" xfId="0" applyFont="1" applyFill="1" applyBorder="1" applyAlignment="1">
      <alignment horizontal="center" vertical="center" wrapText="1"/>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桁区切り 2" xfId="34" xr:uid="{00000000-0005-0000-0000-000020000000}"/>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1" xr:uid="{00000000-0005-0000-0000-00002A000000}"/>
    <cellStyle name="標準 3" xfId="44" xr:uid="{1C6AD5FD-8385-436B-9DDE-9C9431567158}"/>
    <cellStyle name="標準 4" xfId="45" xr:uid="{00000000-0005-0000-0000-00005B000000}"/>
    <cellStyle name="標準 5" xfId="46" xr:uid="{00000000-0005-0000-0000-00005C000000}"/>
    <cellStyle name="良い 2" xfId="43" xr:uid="{00000000-0005-0000-0000-00002B000000}"/>
  </cellStyles>
  <dxfs count="4">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B4FAB2"/>
      <color rgb="FFFFFFCC"/>
      <color rgb="FFDFE2FD"/>
      <color rgb="FFB2B9FA"/>
      <color rgb="FFFF9933"/>
      <color rgb="FFFFAFEA"/>
      <color rgb="FFF789D2"/>
      <color rgb="FFFF66FF"/>
      <color rgb="FF4DC1F5"/>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903565\Desktop\&#9733;&#20462;&#27491;&#9733;&#21029;&#32025;2-1_&#23455;&#26045;&#35336;&#30011;&#65288;&#23470;&#23822;&#3047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3433;&#24515;&#23455;&#29694;&#20132;&#20184;&#37329;\081024&#22320;&#26041;&#22243;&#20307;&#21521;&#12369;&#35500;&#26126;&#20250;\03&#20250;&#35696;&#28310;&#20633;&#36039;&#26009;\&#9733;&#20462;&#27491;&#9733;&#21029;&#32025;2-1%20&#23455;&#26045;&#35336;&#30011;&#35352;&#20837;&#27096;&#24335;&#65288;&#65313;&#6530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0160/Documents/&#20316;&#25104;&#36039;&#26009;/10444_&#32676;&#39340;&#30476;&#24029;&#22580;&#26449;_r3_5&#65288;&#26368;&#32066;&#12398;&#35336;&#300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内閣府作業用（変更しないでください）"/>
      <sheetName val="Sheet1"/>
    </sheetNames>
    <sheetDataSet>
      <sheetData sheetId="0"/>
      <sheetData sheetId="1"/>
      <sheetData sheetId="2">
        <row r="1">
          <cell r="A1">
            <v>20</v>
          </cell>
        </row>
        <row r="2">
          <cell r="A2">
            <v>21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様式"/>
      <sheetName val="内閣府作業用（変更しないでください）"/>
      <sheetName val="Sheet1"/>
    </sheetNames>
    <sheetDataSet>
      <sheetData sheetId="0"/>
      <sheetData sheetId="1" refreshError="1"/>
      <sheetData sheetId="2">
        <row r="1">
          <cell r="A1">
            <v>20</v>
          </cell>
          <cell r="B1">
            <v>8</v>
          </cell>
          <cell r="E1" t="str">
            <v>国庫補助事業</v>
          </cell>
          <cell r="G1" t="str">
            <v>総務省</v>
          </cell>
        </row>
        <row r="2">
          <cell r="A2">
            <v>21</v>
          </cell>
          <cell r="B2">
            <v>9</v>
          </cell>
          <cell r="E2" t="str">
            <v>地方単独事業</v>
          </cell>
          <cell r="G2" t="str">
            <v>厚生労働省</v>
          </cell>
        </row>
        <row r="3">
          <cell r="B3">
            <v>10</v>
          </cell>
          <cell r="G3" t="str">
            <v>文部科学省</v>
          </cell>
        </row>
        <row r="4">
          <cell r="B4">
            <v>11</v>
          </cell>
          <cell r="G4" t="str">
            <v>農林水産省</v>
          </cell>
        </row>
        <row r="5">
          <cell r="B5">
            <v>12</v>
          </cell>
          <cell r="G5" t="str">
            <v>国土交通省</v>
          </cell>
        </row>
        <row r="6">
          <cell r="B6">
            <v>1</v>
          </cell>
          <cell r="G6" t="str">
            <v>－</v>
          </cell>
        </row>
        <row r="7">
          <cell r="B7">
            <v>2</v>
          </cell>
        </row>
        <row r="8">
          <cell r="B8">
            <v>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編集しないでください"/>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E08E-B44B-41DB-8161-56876BD66FB9}">
  <sheetPr>
    <tabColor rgb="FF0070C0"/>
    <pageSetUpPr fitToPage="1"/>
  </sheetPr>
  <dimension ref="A1:J33"/>
  <sheetViews>
    <sheetView tabSelected="1" view="pageBreakPreview" zoomScale="50" zoomScaleNormal="50" zoomScaleSheetLayoutView="50" workbookViewId="0">
      <selection activeCell="P4" sqref="P4"/>
    </sheetView>
  </sheetViews>
  <sheetFormatPr defaultRowHeight="13.5" x14ac:dyDescent="0.4"/>
  <cols>
    <col min="1" max="1" width="5.375" style="523" customWidth="1"/>
    <col min="2" max="2" width="46.125" style="523" customWidth="1"/>
    <col min="3" max="3" width="42.875" style="523" customWidth="1"/>
    <col min="4" max="5" width="12.5" style="523" customWidth="1"/>
    <col min="6" max="7" width="13.25" style="523" customWidth="1"/>
    <col min="8" max="8" width="36.75" style="523" customWidth="1"/>
    <col min="9" max="9" width="15.625" style="523" bestFit="1" customWidth="1"/>
    <col min="10" max="10" width="13.25" style="523" customWidth="1"/>
    <col min="11" max="238" width="9" style="523"/>
    <col min="239" max="239" width="2.5" style="523" customWidth="1"/>
    <col min="240" max="240" width="5.375" style="523" customWidth="1"/>
    <col min="241" max="241" width="13.625" style="523" customWidth="1"/>
    <col min="242" max="248" width="13.25" style="523" customWidth="1"/>
    <col min="249" max="250" width="12.5" style="523" customWidth="1"/>
    <col min="251" max="251" width="13.25" style="523" customWidth="1"/>
    <col min="252" max="252" width="2.375" style="523" customWidth="1"/>
    <col min="253" max="494" width="9" style="523"/>
    <col min="495" max="495" width="2.5" style="523" customWidth="1"/>
    <col min="496" max="496" width="5.375" style="523" customWidth="1"/>
    <col min="497" max="497" width="13.625" style="523" customWidth="1"/>
    <col min="498" max="504" width="13.25" style="523" customWidth="1"/>
    <col min="505" max="506" width="12.5" style="523" customWidth="1"/>
    <col min="507" max="507" width="13.25" style="523" customWidth="1"/>
    <col min="508" max="508" width="2.375" style="523" customWidth="1"/>
    <col min="509" max="750" width="9" style="523"/>
    <col min="751" max="751" width="2.5" style="523" customWidth="1"/>
    <col min="752" max="752" width="5.375" style="523" customWidth="1"/>
    <col min="753" max="753" width="13.625" style="523" customWidth="1"/>
    <col min="754" max="760" width="13.25" style="523" customWidth="1"/>
    <col min="761" max="762" width="12.5" style="523" customWidth="1"/>
    <col min="763" max="763" width="13.25" style="523" customWidth="1"/>
    <col min="764" max="764" width="2.375" style="523" customWidth="1"/>
    <col min="765" max="1006" width="9" style="523"/>
    <col min="1007" max="1007" width="2.5" style="523" customWidth="1"/>
    <col min="1008" max="1008" width="5.375" style="523" customWidth="1"/>
    <col min="1009" max="1009" width="13.625" style="523" customWidth="1"/>
    <col min="1010" max="1016" width="13.25" style="523" customWidth="1"/>
    <col min="1017" max="1018" width="12.5" style="523" customWidth="1"/>
    <col min="1019" max="1019" width="13.25" style="523" customWidth="1"/>
    <col min="1020" max="1020" width="2.375" style="523" customWidth="1"/>
    <col min="1021" max="1262" width="9" style="523"/>
    <col min="1263" max="1263" width="2.5" style="523" customWidth="1"/>
    <col min="1264" max="1264" width="5.375" style="523" customWidth="1"/>
    <col min="1265" max="1265" width="13.625" style="523" customWidth="1"/>
    <col min="1266" max="1272" width="13.25" style="523" customWidth="1"/>
    <col min="1273" max="1274" width="12.5" style="523" customWidth="1"/>
    <col min="1275" max="1275" width="13.25" style="523" customWidth="1"/>
    <col min="1276" max="1276" width="2.375" style="523" customWidth="1"/>
    <col min="1277" max="1518" width="9" style="523"/>
    <col min="1519" max="1519" width="2.5" style="523" customWidth="1"/>
    <col min="1520" max="1520" width="5.375" style="523" customWidth="1"/>
    <col min="1521" max="1521" width="13.625" style="523" customWidth="1"/>
    <col min="1522" max="1528" width="13.25" style="523" customWidth="1"/>
    <col min="1529" max="1530" width="12.5" style="523" customWidth="1"/>
    <col min="1531" max="1531" width="13.25" style="523" customWidth="1"/>
    <col min="1532" max="1532" width="2.375" style="523" customWidth="1"/>
    <col min="1533" max="1774" width="9" style="523"/>
    <col min="1775" max="1775" width="2.5" style="523" customWidth="1"/>
    <col min="1776" max="1776" width="5.375" style="523" customWidth="1"/>
    <col min="1777" max="1777" width="13.625" style="523" customWidth="1"/>
    <col min="1778" max="1784" width="13.25" style="523" customWidth="1"/>
    <col min="1785" max="1786" width="12.5" style="523" customWidth="1"/>
    <col min="1787" max="1787" width="13.25" style="523" customWidth="1"/>
    <col min="1788" max="1788" width="2.375" style="523" customWidth="1"/>
    <col min="1789" max="2030" width="9" style="523"/>
    <col min="2031" max="2031" width="2.5" style="523" customWidth="1"/>
    <col min="2032" max="2032" width="5.375" style="523" customWidth="1"/>
    <col min="2033" max="2033" width="13.625" style="523" customWidth="1"/>
    <col min="2034" max="2040" width="13.25" style="523" customWidth="1"/>
    <col min="2041" max="2042" width="12.5" style="523" customWidth="1"/>
    <col min="2043" max="2043" width="13.25" style="523" customWidth="1"/>
    <col min="2044" max="2044" width="2.375" style="523" customWidth="1"/>
    <col min="2045" max="2286" width="9" style="523"/>
    <col min="2287" max="2287" width="2.5" style="523" customWidth="1"/>
    <col min="2288" max="2288" width="5.375" style="523" customWidth="1"/>
    <col min="2289" max="2289" width="13.625" style="523" customWidth="1"/>
    <col min="2290" max="2296" width="13.25" style="523" customWidth="1"/>
    <col min="2297" max="2298" width="12.5" style="523" customWidth="1"/>
    <col min="2299" max="2299" width="13.25" style="523" customWidth="1"/>
    <col min="2300" max="2300" width="2.375" style="523" customWidth="1"/>
    <col min="2301" max="2542" width="9" style="523"/>
    <col min="2543" max="2543" width="2.5" style="523" customWidth="1"/>
    <col min="2544" max="2544" width="5.375" style="523" customWidth="1"/>
    <col min="2545" max="2545" width="13.625" style="523" customWidth="1"/>
    <col min="2546" max="2552" width="13.25" style="523" customWidth="1"/>
    <col min="2553" max="2554" width="12.5" style="523" customWidth="1"/>
    <col min="2555" max="2555" width="13.25" style="523" customWidth="1"/>
    <col min="2556" max="2556" width="2.375" style="523" customWidth="1"/>
    <col min="2557" max="2798" width="9" style="523"/>
    <col min="2799" max="2799" width="2.5" style="523" customWidth="1"/>
    <col min="2800" max="2800" width="5.375" style="523" customWidth="1"/>
    <col min="2801" max="2801" width="13.625" style="523" customWidth="1"/>
    <col min="2802" max="2808" width="13.25" style="523" customWidth="1"/>
    <col min="2809" max="2810" width="12.5" style="523" customWidth="1"/>
    <col min="2811" max="2811" width="13.25" style="523" customWidth="1"/>
    <col min="2812" max="2812" width="2.375" style="523" customWidth="1"/>
    <col min="2813" max="3054" width="9" style="523"/>
    <col min="3055" max="3055" width="2.5" style="523" customWidth="1"/>
    <col min="3056" max="3056" width="5.375" style="523" customWidth="1"/>
    <col min="3057" max="3057" width="13.625" style="523" customWidth="1"/>
    <col min="3058" max="3064" width="13.25" style="523" customWidth="1"/>
    <col min="3065" max="3066" width="12.5" style="523" customWidth="1"/>
    <col min="3067" max="3067" width="13.25" style="523" customWidth="1"/>
    <col min="3068" max="3068" width="2.375" style="523" customWidth="1"/>
    <col min="3069" max="3310" width="9" style="523"/>
    <col min="3311" max="3311" width="2.5" style="523" customWidth="1"/>
    <col min="3312" max="3312" width="5.375" style="523" customWidth="1"/>
    <col min="3313" max="3313" width="13.625" style="523" customWidth="1"/>
    <col min="3314" max="3320" width="13.25" style="523" customWidth="1"/>
    <col min="3321" max="3322" width="12.5" style="523" customWidth="1"/>
    <col min="3323" max="3323" width="13.25" style="523" customWidth="1"/>
    <col min="3324" max="3324" width="2.375" style="523" customWidth="1"/>
    <col min="3325" max="3566" width="9" style="523"/>
    <col min="3567" max="3567" width="2.5" style="523" customWidth="1"/>
    <col min="3568" max="3568" width="5.375" style="523" customWidth="1"/>
    <col min="3569" max="3569" width="13.625" style="523" customWidth="1"/>
    <col min="3570" max="3576" width="13.25" style="523" customWidth="1"/>
    <col min="3577" max="3578" width="12.5" style="523" customWidth="1"/>
    <col min="3579" max="3579" width="13.25" style="523" customWidth="1"/>
    <col min="3580" max="3580" width="2.375" style="523" customWidth="1"/>
    <col min="3581" max="3822" width="9" style="523"/>
    <col min="3823" max="3823" width="2.5" style="523" customWidth="1"/>
    <col min="3824" max="3824" width="5.375" style="523" customWidth="1"/>
    <col min="3825" max="3825" width="13.625" style="523" customWidth="1"/>
    <col min="3826" max="3832" width="13.25" style="523" customWidth="1"/>
    <col min="3833" max="3834" width="12.5" style="523" customWidth="1"/>
    <col min="3835" max="3835" width="13.25" style="523" customWidth="1"/>
    <col min="3836" max="3836" width="2.375" style="523" customWidth="1"/>
    <col min="3837" max="4078" width="9" style="523"/>
    <col min="4079" max="4079" width="2.5" style="523" customWidth="1"/>
    <col min="4080" max="4080" width="5.375" style="523" customWidth="1"/>
    <col min="4081" max="4081" width="13.625" style="523" customWidth="1"/>
    <col min="4082" max="4088" width="13.25" style="523" customWidth="1"/>
    <col min="4089" max="4090" width="12.5" style="523" customWidth="1"/>
    <col min="4091" max="4091" width="13.25" style="523" customWidth="1"/>
    <col min="4092" max="4092" width="2.375" style="523" customWidth="1"/>
    <col min="4093" max="4334" width="9" style="523"/>
    <col min="4335" max="4335" width="2.5" style="523" customWidth="1"/>
    <col min="4336" max="4336" width="5.375" style="523" customWidth="1"/>
    <col min="4337" max="4337" width="13.625" style="523" customWidth="1"/>
    <col min="4338" max="4344" width="13.25" style="523" customWidth="1"/>
    <col min="4345" max="4346" width="12.5" style="523" customWidth="1"/>
    <col min="4347" max="4347" width="13.25" style="523" customWidth="1"/>
    <col min="4348" max="4348" width="2.375" style="523" customWidth="1"/>
    <col min="4349" max="4590" width="9" style="523"/>
    <col min="4591" max="4591" width="2.5" style="523" customWidth="1"/>
    <col min="4592" max="4592" width="5.375" style="523" customWidth="1"/>
    <col min="4593" max="4593" width="13.625" style="523" customWidth="1"/>
    <col min="4594" max="4600" width="13.25" style="523" customWidth="1"/>
    <col min="4601" max="4602" width="12.5" style="523" customWidth="1"/>
    <col min="4603" max="4603" width="13.25" style="523" customWidth="1"/>
    <col min="4604" max="4604" width="2.375" style="523" customWidth="1"/>
    <col min="4605" max="4846" width="9" style="523"/>
    <col min="4847" max="4847" width="2.5" style="523" customWidth="1"/>
    <col min="4848" max="4848" width="5.375" style="523" customWidth="1"/>
    <col min="4849" max="4849" width="13.625" style="523" customWidth="1"/>
    <col min="4850" max="4856" width="13.25" style="523" customWidth="1"/>
    <col min="4857" max="4858" width="12.5" style="523" customWidth="1"/>
    <col min="4859" max="4859" width="13.25" style="523" customWidth="1"/>
    <col min="4860" max="4860" width="2.375" style="523" customWidth="1"/>
    <col min="4861" max="5102" width="9" style="523"/>
    <col min="5103" max="5103" width="2.5" style="523" customWidth="1"/>
    <col min="5104" max="5104" width="5.375" style="523" customWidth="1"/>
    <col min="5105" max="5105" width="13.625" style="523" customWidth="1"/>
    <col min="5106" max="5112" width="13.25" style="523" customWidth="1"/>
    <col min="5113" max="5114" width="12.5" style="523" customWidth="1"/>
    <col min="5115" max="5115" width="13.25" style="523" customWidth="1"/>
    <col min="5116" max="5116" width="2.375" style="523" customWidth="1"/>
    <col min="5117" max="5358" width="9" style="523"/>
    <col min="5359" max="5359" width="2.5" style="523" customWidth="1"/>
    <col min="5360" max="5360" width="5.375" style="523" customWidth="1"/>
    <col min="5361" max="5361" width="13.625" style="523" customWidth="1"/>
    <col min="5362" max="5368" width="13.25" style="523" customWidth="1"/>
    <col min="5369" max="5370" width="12.5" style="523" customWidth="1"/>
    <col min="5371" max="5371" width="13.25" style="523" customWidth="1"/>
    <col min="5372" max="5372" width="2.375" style="523" customWidth="1"/>
    <col min="5373" max="5614" width="9" style="523"/>
    <col min="5615" max="5615" width="2.5" style="523" customWidth="1"/>
    <col min="5616" max="5616" width="5.375" style="523" customWidth="1"/>
    <col min="5617" max="5617" width="13.625" style="523" customWidth="1"/>
    <col min="5618" max="5624" width="13.25" style="523" customWidth="1"/>
    <col min="5625" max="5626" width="12.5" style="523" customWidth="1"/>
    <col min="5627" max="5627" width="13.25" style="523" customWidth="1"/>
    <col min="5628" max="5628" width="2.375" style="523" customWidth="1"/>
    <col min="5629" max="5870" width="9" style="523"/>
    <col min="5871" max="5871" width="2.5" style="523" customWidth="1"/>
    <col min="5872" max="5872" width="5.375" style="523" customWidth="1"/>
    <col min="5873" max="5873" width="13.625" style="523" customWidth="1"/>
    <col min="5874" max="5880" width="13.25" style="523" customWidth="1"/>
    <col min="5881" max="5882" width="12.5" style="523" customWidth="1"/>
    <col min="5883" max="5883" width="13.25" style="523" customWidth="1"/>
    <col min="5884" max="5884" width="2.375" style="523" customWidth="1"/>
    <col min="5885" max="6126" width="9" style="523"/>
    <col min="6127" max="6127" width="2.5" style="523" customWidth="1"/>
    <col min="6128" max="6128" width="5.375" style="523" customWidth="1"/>
    <col min="6129" max="6129" width="13.625" style="523" customWidth="1"/>
    <col min="6130" max="6136" width="13.25" style="523" customWidth="1"/>
    <col min="6137" max="6138" width="12.5" style="523" customWidth="1"/>
    <col min="6139" max="6139" width="13.25" style="523" customWidth="1"/>
    <col min="6140" max="6140" width="2.375" style="523" customWidth="1"/>
    <col min="6141" max="6382" width="9" style="523"/>
    <col min="6383" max="6383" width="2.5" style="523" customWidth="1"/>
    <col min="6384" max="6384" width="5.375" style="523" customWidth="1"/>
    <col min="6385" max="6385" width="13.625" style="523" customWidth="1"/>
    <col min="6386" max="6392" width="13.25" style="523" customWidth="1"/>
    <col min="6393" max="6394" width="12.5" style="523" customWidth="1"/>
    <col min="6395" max="6395" width="13.25" style="523" customWidth="1"/>
    <col min="6396" max="6396" width="2.375" style="523" customWidth="1"/>
    <col min="6397" max="6638" width="9" style="523"/>
    <col min="6639" max="6639" width="2.5" style="523" customWidth="1"/>
    <col min="6640" max="6640" width="5.375" style="523" customWidth="1"/>
    <col min="6641" max="6641" width="13.625" style="523" customWidth="1"/>
    <col min="6642" max="6648" width="13.25" style="523" customWidth="1"/>
    <col min="6649" max="6650" width="12.5" style="523" customWidth="1"/>
    <col min="6651" max="6651" width="13.25" style="523" customWidth="1"/>
    <col min="6652" max="6652" width="2.375" style="523" customWidth="1"/>
    <col min="6653" max="6894" width="9" style="523"/>
    <col min="6895" max="6895" width="2.5" style="523" customWidth="1"/>
    <col min="6896" max="6896" width="5.375" style="523" customWidth="1"/>
    <col min="6897" max="6897" width="13.625" style="523" customWidth="1"/>
    <col min="6898" max="6904" width="13.25" style="523" customWidth="1"/>
    <col min="6905" max="6906" width="12.5" style="523" customWidth="1"/>
    <col min="6907" max="6907" width="13.25" style="523" customWidth="1"/>
    <col min="6908" max="6908" width="2.375" style="523" customWidth="1"/>
    <col min="6909" max="7150" width="9" style="523"/>
    <col min="7151" max="7151" width="2.5" style="523" customWidth="1"/>
    <col min="7152" max="7152" width="5.375" style="523" customWidth="1"/>
    <col min="7153" max="7153" width="13.625" style="523" customWidth="1"/>
    <col min="7154" max="7160" width="13.25" style="523" customWidth="1"/>
    <col min="7161" max="7162" width="12.5" style="523" customWidth="1"/>
    <col min="7163" max="7163" width="13.25" style="523" customWidth="1"/>
    <col min="7164" max="7164" width="2.375" style="523" customWidth="1"/>
    <col min="7165" max="7406" width="9" style="523"/>
    <col min="7407" max="7407" width="2.5" style="523" customWidth="1"/>
    <col min="7408" max="7408" width="5.375" style="523" customWidth="1"/>
    <col min="7409" max="7409" width="13.625" style="523" customWidth="1"/>
    <col min="7410" max="7416" width="13.25" style="523" customWidth="1"/>
    <col min="7417" max="7418" width="12.5" style="523" customWidth="1"/>
    <col min="7419" max="7419" width="13.25" style="523" customWidth="1"/>
    <col min="7420" max="7420" width="2.375" style="523" customWidth="1"/>
    <col min="7421" max="7662" width="9" style="523"/>
    <col min="7663" max="7663" width="2.5" style="523" customWidth="1"/>
    <col min="7664" max="7664" width="5.375" style="523" customWidth="1"/>
    <col min="7665" max="7665" width="13.625" style="523" customWidth="1"/>
    <col min="7666" max="7672" width="13.25" style="523" customWidth="1"/>
    <col min="7673" max="7674" width="12.5" style="523" customWidth="1"/>
    <col min="7675" max="7675" width="13.25" style="523" customWidth="1"/>
    <col min="7676" max="7676" width="2.375" style="523" customWidth="1"/>
    <col min="7677" max="7918" width="9" style="523"/>
    <col min="7919" max="7919" width="2.5" style="523" customWidth="1"/>
    <col min="7920" max="7920" width="5.375" style="523" customWidth="1"/>
    <col min="7921" max="7921" width="13.625" style="523" customWidth="1"/>
    <col min="7922" max="7928" width="13.25" style="523" customWidth="1"/>
    <col min="7929" max="7930" width="12.5" style="523" customWidth="1"/>
    <col min="7931" max="7931" width="13.25" style="523" customWidth="1"/>
    <col min="7932" max="7932" width="2.375" style="523" customWidth="1"/>
    <col min="7933" max="8174" width="9" style="523"/>
    <col min="8175" max="8175" width="2.5" style="523" customWidth="1"/>
    <col min="8176" max="8176" width="5.375" style="523" customWidth="1"/>
    <col min="8177" max="8177" width="13.625" style="523" customWidth="1"/>
    <col min="8178" max="8184" width="13.25" style="523" customWidth="1"/>
    <col min="8185" max="8186" width="12.5" style="523" customWidth="1"/>
    <col min="8187" max="8187" width="13.25" style="523" customWidth="1"/>
    <col min="8188" max="8188" width="2.375" style="523" customWidth="1"/>
    <col min="8189" max="8430" width="9" style="523"/>
    <col min="8431" max="8431" width="2.5" style="523" customWidth="1"/>
    <col min="8432" max="8432" width="5.375" style="523" customWidth="1"/>
    <col min="8433" max="8433" width="13.625" style="523" customWidth="1"/>
    <col min="8434" max="8440" width="13.25" style="523" customWidth="1"/>
    <col min="8441" max="8442" width="12.5" style="523" customWidth="1"/>
    <col min="8443" max="8443" width="13.25" style="523" customWidth="1"/>
    <col min="8444" max="8444" width="2.375" style="523" customWidth="1"/>
    <col min="8445" max="8686" width="9" style="523"/>
    <col min="8687" max="8687" width="2.5" style="523" customWidth="1"/>
    <col min="8688" max="8688" width="5.375" style="523" customWidth="1"/>
    <col min="8689" max="8689" width="13.625" style="523" customWidth="1"/>
    <col min="8690" max="8696" width="13.25" style="523" customWidth="1"/>
    <col min="8697" max="8698" width="12.5" style="523" customWidth="1"/>
    <col min="8699" max="8699" width="13.25" style="523" customWidth="1"/>
    <col min="8700" max="8700" width="2.375" style="523" customWidth="1"/>
    <col min="8701" max="8942" width="9" style="523"/>
    <col min="8943" max="8943" width="2.5" style="523" customWidth="1"/>
    <col min="8944" max="8944" width="5.375" style="523" customWidth="1"/>
    <col min="8945" max="8945" width="13.625" style="523" customWidth="1"/>
    <col min="8946" max="8952" width="13.25" style="523" customWidth="1"/>
    <col min="8953" max="8954" width="12.5" style="523" customWidth="1"/>
    <col min="8955" max="8955" width="13.25" style="523" customWidth="1"/>
    <col min="8956" max="8956" width="2.375" style="523" customWidth="1"/>
    <col min="8957" max="9198" width="9" style="523"/>
    <col min="9199" max="9199" width="2.5" style="523" customWidth="1"/>
    <col min="9200" max="9200" width="5.375" style="523" customWidth="1"/>
    <col min="9201" max="9201" width="13.625" style="523" customWidth="1"/>
    <col min="9202" max="9208" width="13.25" style="523" customWidth="1"/>
    <col min="9209" max="9210" width="12.5" style="523" customWidth="1"/>
    <col min="9211" max="9211" width="13.25" style="523" customWidth="1"/>
    <col min="9212" max="9212" width="2.375" style="523" customWidth="1"/>
    <col min="9213" max="9454" width="9" style="523"/>
    <col min="9455" max="9455" width="2.5" style="523" customWidth="1"/>
    <col min="9456" max="9456" width="5.375" style="523" customWidth="1"/>
    <col min="9457" max="9457" width="13.625" style="523" customWidth="1"/>
    <col min="9458" max="9464" width="13.25" style="523" customWidth="1"/>
    <col min="9465" max="9466" width="12.5" style="523" customWidth="1"/>
    <col min="9467" max="9467" width="13.25" style="523" customWidth="1"/>
    <col min="9468" max="9468" width="2.375" style="523" customWidth="1"/>
    <col min="9469" max="9710" width="9" style="523"/>
    <col min="9711" max="9711" width="2.5" style="523" customWidth="1"/>
    <col min="9712" max="9712" width="5.375" style="523" customWidth="1"/>
    <col min="9713" max="9713" width="13.625" style="523" customWidth="1"/>
    <col min="9714" max="9720" width="13.25" style="523" customWidth="1"/>
    <col min="9721" max="9722" width="12.5" style="523" customWidth="1"/>
    <col min="9723" max="9723" width="13.25" style="523" customWidth="1"/>
    <col min="9724" max="9724" width="2.375" style="523" customWidth="1"/>
    <col min="9725" max="9966" width="9" style="523"/>
    <col min="9967" max="9967" width="2.5" style="523" customWidth="1"/>
    <col min="9968" max="9968" width="5.375" style="523" customWidth="1"/>
    <col min="9969" max="9969" width="13.625" style="523" customWidth="1"/>
    <col min="9970" max="9976" width="13.25" style="523" customWidth="1"/>
    <col min="9977" max="9978" width="12.5" style="523" customWidth="1"/>
    <col min="9979" max="9979" width="13.25" style="523" customWidth="1"/>
    <col min="9980" max="9980" width="2.375" style="523" customWidth="1"/>
    <col min="9981" max="10222" width="9" style="523"/>
    <col min="10223" max="10223" width="2.5" style="523" customWidth="1"/>
    <col min="10224" max="10224" width="5.375" style="523" customWidth="1"/>
    <col min="10225" max="10225" width="13.625" style="523" customWidth="1"/>
    <col min="10226" max="10232" width="13.25" style="523" customWidth="1"/>
    <col min="10233" max="10234" width="12.5" style="523" customWidth="1"/>
    <col min="10235" max="10235" width="13.25" style="523" customWidth="1"/>
    <col min="10236" max="10236" width="2.375" style="523" customWidth="1"/>
    <col min="10237" max="10478" width="9" style="523"/>
    <col min="10479" max="10479" width="2.5" style="523" customWidth="1"/>
    <col min="10480" max="10480" width="5.375" style="523" customWidth="1"/>
    <col min="10481" max="10481" width="13.625" style="523" customWidth="1"/>
    <col min="10482" max="10488" width="13.25" style="523" customWidth="1"/>
    <col min="10489" max="10490" width="12.5" style="523" customWidth="1"/>
    <col min="10491" max="10491" width="13.25" style="523" customWidth="1"/>
    <col min="10492" max="10492" width="2.375" style="523" customWidth="1"/>
    <col min="10493" max="10734" width="9" style="523"/>
    <col min="10735" max="10735" width="2.5" style="523" customWidth="1"/>
    <col min="10736" max="10736" width="5.375" style="523" customWidth="1"/>
    <col min="10737" max="10737" width="13.625" style="523" customWidth="1"/>
    <col min="10738" max="10744" width="13.25" style="523" customWidth="1"/>
    <col min="10745" max="10746" width="12.5" style="523" customWidth="1"/>
    <col min="10747" max="10747" width="13.25" style="523" customWidth="1"/>
    <col min="10748" max="10748" width="2.375" style="523" customWidth="1"/>
    <col min="10749" max="10990" width="9" style="523"/>
    <col min="10991" max="10991" width="2.5" style="523" customWidth="1"/>
    <col min="10992" max="10992" width="5.375" style="523" customWidth="1"/>
    <col min="10993" max="10993" width="13.625" style="523" customWidth="1"/>
    <col min="10994" max="11000" width="13.25" style="523" customWidth="1"/>
    <col min="11001" max="11002" width="12.5" style="523" customWidth="1"/>
    <col min="11003" max="11003" width="13.25" style="523" customWidth="1"/>
    <col min="11004" max="11004" width="2.375" style="523" customWidth="1"/>
    <col min="11005" max="11246" width="9" style="523"/>
    <col min="11247" max="11247" width="2.5" style="523" customWidth="1"/>
    <col min="11248" max="11248" width="5.375" style="523" customWidth="1"/>
    <col min="11249" max="11249" width="13.625" style="523" customWidth="1"/>
    <col min="11250" max="11256" width="13.25" style="523" customWidth="1"/>
    <col min="11257" max="11258" width="12.5" style="523" customWidth="1"/>
    <col min="11259" max="11259" width="13.25" style="523" customWidth="1"/>
    <col min="11260" max="11260" width="2.375" style="523" customWidth="1"/>
    <col min="11261" max="11502" width="9" style="523"/>
    <col min="11503" max="11503" width="2.5" style="523" customWidth="1"/>
    <col min="11504" max="11504" width="5.375" style="523" customWidth="1"/>
    <col min="11505" max="11505" width="13.625" style="523" customWidth="1"/>
    <col min="11506" max="11512" width="13.25" style="523" customWidth="1"/>
    <col min="11513" max="11514" width="12.5" style="523" customWidth="1"/>
    <col min="11515" max="11515" width="13.25" style="523" customWidth="1"/>
    <col min="11516" max="11516" width="2.375" style="523" customWidth="1"/>
    <col min="11517" max="11758" width="9" style="523"/>
    <col min="11759" max="11759" width="2.5" style="523" customWidth="1"/>
    <col min="11760" max="11760" width="5.375" style="523" customWidth="1"/>
    <col min="11761" max="11761" width="13.625" style="523" customWidth="1"/>
    <col min="11762" max="11768" width="13.25" style="523" customWidth="1"/>
    <col min="11769" max="11770" width="12.5" style="523" customWidth="1"/>
    <col min="11771" max="11771" width="13.25" style="523" customWidth="1"/>
    <col min="11772" max="11772" width="2.375" style="523" customWidth="1"/>
    <col min="11773" max="12014" width="9" style="523"/>
    <col min="12015" max="12015" width="2.5" style="523" customWidth="1"/>
    <col min="12016" max="12016" width="5.375" style="523" customWidth="1"/>
    <col min="12017" max="12017" width="13.625" style="523" customWidth="1"/>
    <col min="12018" max="12024" width="13.25" style="523" customWidth="1"/>
    <col min="12025" max="12026" width="12.5" style="523" customWidth="1"/>
    <col min="12027" max="12027" width="13.25" style="523" customWidth="1"/>
    <col min="12028" max="12028" width="2.375" style="523" customWidth="1"/>
    <col min="12029" max="12270" width="9" style="523"/>
    <col min="12271" max="12271" width="2.5" style="523" customWidth="1"/>
    <col min="12272" max="12272" width="5.375" style="523" customWidth="1"/>
    <col min="12273" max="12273" width="13.625" style="523" customWidth="1"/>
    <col min="12274" max="12280" width="13.25" style="523" customWidth="1"/>
    <col min="12281" max="12282" width="12.5" style="523" customWidth="1"/>
    <col min="12283" max="12283" width="13.25" style="523" customWidth="1"/>
    <col min="12284" max="12284" width="2.375" style="523" customWidth="1"/>
    <col min="12285" max="12526" width="9" style="523"/>
    <col min="12527" max="12527" width="2.5" style="523" customWidth="1"/>
    <col min="12528" max="12528" width="5.375" style="523" customWidth="1"/>
    <col min="12529" max="12529" width="13.625" style="523" customWidth="1"/>
    <col min="12530" max="12536" width="13.25" style="523" customWidth="1"/>
    <col min="12537" max="12538" width="12.5" style="523" customWidth="1"/>
    <col min="12539" max="12539" width="13.25" style="523" customWidth="1"/>
    <col min="12540" max="12540" width="2.375" style="523" customWidth="1"/>
    <col min="12541" max="12782" width="9" style="523"/>
    <col min="12783" max="12783" width="2.5" style="523" customWidth="1"/>
    <col min="12784" max="12784" width="5.375" style="523" customWidth="1"/>
    <col min="12785" max="12785" width="13.625" style="523" customWidth="1"/>
    <col min="12786" max="12792" width="13.25" style="523" customWidth="1"/>
    <col min="12793" max="12794" width="12.5" style="523" customWidth="1"/>
    <col min="12795" max="12795" width="13.25" style="523" customWidth="1"/>
    <col min="12796" max="12796" width="2.375" style="523" customWidth="1"/>
    <col min="12797" max="13038" width="9" style="523"/>
    <col min="13039" max="13039" width="2.5" style="523" customWidth="1"/>
    <col min="13040" max="13040" width="5.375" style="523" customWidth="1"/>
    <col min="13041" max="13041" width="13.625" style="523" customWidth="1"/>
    <col min="13042" max="13048" width="13.25" style="523" customWidth="1"/>
    <col min="13049" max="13050" width="12.5" style="523" customWidth="1"/>
    <col min="13051" max="13051" width="13.25" style="523" customWidth="1"/>
    <col min="13052" max="13052" width="2.375" style="523" customWidth="1"/>
    <col min="13053" max="13294" width="9" style="523"/>
    <col min="13295" max="13295" width="2.5" style="523" customWidth="1"/>
    <col min="13296" max="13296" width="5.375" style="523" customWidth="1"/>
    <col min="13297" max="13297" width="13.625" style="523" customWidth="1"/>
    <col min="13298" max="13304" width="13.25" style="523" customWidth="1"/>
    <col min="13305" max="13306" width="12.5" style="523" customWidth="1"/>
    <col min="13307" max="13307" width="13.25" style="523" customWidth="1"/>
    <col min="13308" max="13308" width="2.375" style="523" customWidth="1"/>
    <col min="13309" max="13550" width="9" style="523"/>
    <col min="13551" max="13551" width="2.5" style="523" customWidth="1"/>
    <col min="13552" max="13552" width="5.375" style="523" customWidth="1"/>
    <col min="13553" max="13553" width="13.625" style="523" customWidth="1"/>
    <col min="13554" max="13560" width="13.25" style="523" customWidth="1"/>
    <col min="13561" max="13562" width="12.5" style="523" customWidth="1"/>
    <col min="13563" max="13563" width="13.25" style="523" customWidth="1"/>
    <col min="13564" max="13564" width="2.375" style="523" customWidth="1"/>
    <col min="13565" max="13806" width="9" style="523"/>
    <col min="13807" max="13807" width="2.5" style="523" customWidth="1"/>
    <col min="13808" max="13808" width="5.375" style="523" customWidth="1"/>
    <col min="13809" max="13809" width="13.625" style="523" customWidth="1"/>
    <col min="13810" max="13816" width="13.25" style="523" customWidth="1"/>
    <col min="13817" max="13818" width="12.5" style="523" customWidth="1"/>
    <col min="13819" max="13819" width="13.25" style="523" customWidth="1"/>
    <col min="13820" max="13820" width="2.375" style="523" customWidth="1"/>
    <col min="13821" max="14062" width="9" style="523"/>
    <col min="14063" max="14063" width="2.5" style="523" customWidth="1"/>
    <col min="14064" max="14064" width="5.375" style="523" customWidth="1"/>
    <col min="14065" max="14065" width="13.625" style="523" customWidth="1"/>
    <col min="14066" max="14072" width="13.25" style="523" customWidth="1"/>
    <col min="14073" max="14074" width="12.5" style="523" customWidth="1"/>
    <col min="14075" max="14075" width="13.25" style="523" customWidth="1"/>
    <col min="14076" max="14076" width="2.375" style="523" customWidth="1"/>
    <col min="14077" max="14318" width="9" style="523"/>
    <col min="14319" max="14319" width="2.5" style="523" customWidth="1"/>
    <col min="14320" max="14320" width="5.375" style="523" customWidth="1"/>
    <col min="14321" max="14321" width="13.625" style="523" customWidth="1"/>
    <col min="14322" max="14328" width="13.25" style="523" customWidth="1"/>
    <col min="14329" max="14330" width="12.5" style="523" customWidth="1"/>
    <col min="14331" max="14331" width="13.25" style="523" customWidth="1"/>
    <col min="14332" max="14332" width="2.375" style="523" customWidth="1"/>
    <col min="14333" max="14574" width="9" style="523"/>
    <col min="14575" max="14575" width="2.5" style="523" customWidth="1"/>
    <col min="14576" max="14576" width="5.375" style="523" customWidth="1"/>
    <col min="14577" max="14577" width="13.625" style="523" customWidth="1"/>
    <col min="14578" max="14584" width="13.25" style="523" customWidth="1"/>
    <col min="14585" max="14586" width="12.5" style="523" customWidth="1"/>
    <col min="14587" max="14587" width="13.25" style="523" customWidth="1"/>
    <col min="14588" max="14588" width="2.375" style="523" customWidth="1"/>
    <col min="14589" max="14830" width="9" style="523"/>
    <col min="14831" max="14831" width="2.5" style="523" customWidth="1"/>
    <col min="14832" max="14832" width="5.375" style="523" customWidth="1"/>
    <col min="14833" max="14833" width="13.625" style="523" customWidth="1"/>
    <col min="14834" max="14840" width="13.25" style="523" customWidth="1"/>
    <col min="14841" max="14842" width="12.5" style="523" customWidth="1"/>
    <col min="14843" max="14843" width="13.25" style="523" customWidth="1"/>
    <col min="14844" max="14844" width="2.375" style="523" customWidth="1"/>
    <col min="14845" max="15086" width="9" style="523"/>
    <col min="15087" max="15087" width="2.5" style="523" customWidth="1"/>
    <col min="15088" max="15088" width="5.375" style="523" customWidth="1"/>
    <col min="15089" max="15089" width="13.625" style="523" customWidth="1"/>
    <col min="15090" max="15096" width="13.25" style="523" customWidth="1"/>
    <col min="15097" max="15098" width="12.5" style="523" customWidth="1"/>
    <col min="15099" max="15099" width="13.25" style="523" customWidth="1"/>
    <col min="15100" max="15100" width="2.375" style="523" customWidth="1"/>
    <col min="15101" max="15342" width="9" style="523"/>
    <col min="15343" max="15343" width="2.5" style="523" customWidth="1"/>
    <col min="15344" max="15344" width="5.375" style="523" customWidth="1"/>
    <col min="15345" max="15345" width="13.625" style="523" customWidth="1"/>
    <col min="15346" max="15352" width="13.25" style="523" customWidth="1"/>
    <col min="15353" max="15354" width="12.5" style="523" customWidth="1"/>
    <col min="15355" max="15355" width="13.25" style="523" customWidth="1"/>
    <col min="15356" max="15356" width="2.375" style="523" customWidth="1"/>
    <col min="15357" max="15598" width="9" style="523"/>
    <col min="15599" max="15599" width="2.5" style="523" customWidth="1"/>
    <col min="15600" max="15600" width="5.375" style="523" customWidth="1"/>
    <col min="15601" max="15601" width="13.625" style="523" customWidth="1"/>
    <col min="15602" max="15608" width="13.25" style="523" customWidth="1"/>
    <col min="15609" max="15610" width="12.5" style="523" customWidth="1"/>
    <col min="15611" max="15611" width="13.25" style="523" customWidth="1"/>
    <col min="15612" max="15612" width="2.375" style="523" customWidth="1"/>
    <col min="15613" max="15854" width="9" style="523"/>
    <col min="15855" max="15855" width="2.5" style="523" customWidth="1"/>
    <col min="15856" max="15856" width="5.375" style="523" customWidth="1"/>
    <col min="15857" max="15857" width="13.625" style="523" customWidth="1"/>
    <col min="15858" max="15864" width="13.25" style="523" customWidth="1"/>
    <col min="15865" max="15866" width="12.5" style="523" customWidth="1"/>
    <col min="15867" max="15867" width="13.25" style="523" customWidth="1"/>
    <col min="15868" max="15868" width="2.375" style="523" customWidth="1"/>
    <col min="15869" max="16110" width="9" style="523"/>
    <col min="16111" max="16111" width="2.5" style="523" customWidth="1"/>
    <col min="16112" max="16112" width="5.375" style="523" customWidth="1"/>
    <col min="16113" max="16113" width="13.625" style="523" customWidth="1"/>
    <col min="16114" max="16120" width="13.25" style="523" customWidth="1"/>
    <col min="16121" max="16122" width="12.5" style="523" customWidth="1"/>
    <col min="16123" max="16123" width="13.25" style="523" customWidth="1"/>
    <col min="16124" max="16124" width="2.375" style="523" customWidth="1"/>
    <col min="16125" max="16384" width="9" style="523"/>
  </cols>
  <sheetData>
    <row r="1" spans="1:10" ht="46.5" customHeight="1" x14ac:dyDescent="0.4">
      <c r="A1" s="562" t="s">
        <v>402</v>
      </c>
      <c r="B1" s="562"/>
      <c r="C1" s="562"/>
      <c r="D1" s="562"/>
      <c r="E1" s="562"/>
      <c r="F1" s="562"/>
      <c r="G1" s="562"/>
      <c r="H1" s="562"/>
      <c r="I1" s="562"/>
      <c r="J1" s="562"/>
    </row>
    <row r="2" spans="1:10" s="533" customFormat="1" ht="39.75" customHeight="1" x14ac:dyDescent="0.4">
      <c r="A2" s="554" t="s">
        <v>362</v>
      </c>
      <c r="B2" s="554" t="s">
        <v>363</v>
      </c>
      <c r="C2" s="554" t="s">
        <v>398</v>
      </c>
      <c r="D2" s="554" t="s">
        <v>367</v>
      </c>
      <c r="E2" s="554" t="s">
        <v>368</v>
      </c>
      <c r="F2" s="554" t="s">
        <v>396</v>
      </c>
      <c r="G2" s="556" t="s">
        <v>397</v>
      </c>
      <c r="H2" s="556" t="s">
        <v>399</v>
      </c>
      <c r="I2" s="556" t="s">
        <v>401</v>
      </c>
      <c r="J2" s="556" t="s">
        <v>400</v>
      </c>
    </row>
    <row r="3" spans="1:10" ht="98.25" customHeight="1" x14ac:dyDescent="0.4">
      <c r="A3" s="538">
        <v>1</v>
      </c>
      <c r="B3" s="557" t="s">
        <v>380</v>
      </c>
      <c r="C3" s="559" t="s">
        <v>408</v>
      </c>
      <c r="D3" s="558">
        <v>44378</v>
      </c>
      <c r="E3" s="558">
        <v>44636</v>
      </c>
      <c r="F3" s="557">
        <v>2640000</v>
      </c>
      <c r="G3" s="557">
        <v>2640000</v>
      </c>
      <c r="H3" s="559" t="s">
        <v>434</v>
      </c>
      <c r="I3" s="561" t="s">
        <v>403</v>
      </c>
      <c r="J3" s="557" t="s">
        <v>426</v>
      </c>
    </row>
    <row r="4" spans="1:10" ht="85.5" customHeight="1" x14ac:dyDescent="0.4">
      <c r="A4" s="538">
        <v>2</v>
      </c>
      <c r="B4" s="557" t="s">
        <v>381</v>
      </c>
      <c r="C4" s="560" t="s">
        <v>409</v>
      </c>
      <c r="D4" s="558">
        <v>44322</v>
      </c>
      <c r="E4" s="558">
        <v>44596</v>
      </c>
      <c r="F4" s="557">
        <v>1078000</v>
      </c>
      <c r="G4" s="557">
        <v>1078000</v>
      </c>
      <c r="H4" s="560" t="s">
        <v>445</v>
      </c>
      <c r="I4" s="561" t="s">
        <v>403</v>
      </c>
      <c r="J4" s="557" t="s">
        <v>426</v>
      </c>
    </row>
    <row r="5" spans="1:10" ht="90" customHeight="1" x14ac:dyDescent="0.4">
      <c r="A5" s="538">
        <v>3</v>
      </c>
      <c r="B5" s="557" t="s">
        <v>382</v>
      </c>
      <c r="C5" s="560" t="s">
        <v>410</v>
      </c>
      <c r="D5" s="558">
        <v>44454</v>
      </c>
      <c r="E5" s="558">
        <v>44651</v>
      </c>
      <c r="F5" s="557">
        <v>30140000</v>
      </c>
      <c r="G5" s="557">
        <v>28064577</v>
      </c>
      <c r="H5" s="560" t="s">
        <v>435</v>
      </c>
      <c r="I5" s="561" t="s">
        <v>403</v>
      </c>
      <c r="J5" s="557" t="s">
        <v>426</v>
      </c>
    </row>
    <row r="6" spans="1:10" ht="98.25" customHeight="1" x14ac:dyDescent="0.4">
      <c r="A6" s="538">
        <v>4</v>
      </c>
      <c r="B6" s="557" t="s">
        <v>383</v>
      </c>
      <c r="C6" s="560" t="s">
        <v>411</v>
      </c>
      <c r="D6" s="558">
        <v>44364</v>
      </c>
      <c r="E6" s="558">
        <v>44396</v>
      </c>
      <c r="F6" s="557">
        <v>3200000</v>
      </c>
      <c r="G6" s="557">
        <v>3200000</v>
      </c>
      <c r="H6" s="560" t="s">
        <v>436</v>
      </c>
      <c r="I6" s="561" t="s">
        <v>403</v>
      </c>
      <c r="J6" s="557" t="s">
        <v>426</v>
      </c>
    </row>
    <row r="7" spans="1:10" ht="72.75" customHeight="1" x14ac:dyDescent="0.4">
      <c r="A7" s="538">
        <v>5</v>
      </c>
      <c r="B7" s="557" t="s">
        <v>384</v>
      </c>
      <c r="C7" s="560" t="s">
        <v>412</v>
      </c>
      <c r="D7" s="558">
        <v>44291</v>
      </c>
      <c r="E7" s="558">
        <v>44397</v>
      </c>
      <c r="F7" s="557">
        <v>14190000</v>
      </c>
      <c r="G7" s="557">
        <v>14190000</v>
      </c>
      <c r="H7" s="560" t="s">
        <v>437</v>
      </c>
      <c r="I7" s="561" t="s">
        <v>404</v>
      </c>
      <c r="J7" s="557" t="s">
        <v>426</v>
      </c>
    </row>
    <row r="8" spans="1:10" ht="54" customHeight="1" x14ac:dyDescent="0.4">
      <c r="A8" s="538">
        <v>6</v>
      </c>
      <c r="B8" s="557" t="s">
        <v>385</v>
      </c>
      <c r="C8" s="560" t="s">
        <v>413</v>
      </c>
      <c r="D8" s="558">
        <v>44293</v>
      </c>
      <c r="E8" s="558">
        <v>44396</v>
      </c>
      <c r="F8" s="557">
        <v>7081954</v>
      </c>
      <c r="G8" s="557">
        <v>7081954</v>
      </c>
      <c r="H8" s="560" t="s">
        <v>427</v>
      </c>
      <c r="I8" s="561" t="s">
        <v>404</v>
      </c>
      <c r="J8" s="557" t="s">
        <v>426</v>
      </c>
    </row>
    <row r="9" spans="1:10" ht="154.5" customHeight="1" x14ac:dyDescent="0.4">
      <c r="A9" s="538">
        <v>7</v>
      </c>
      <c r="B9" s="557" t="s">
        <v>386</v>
      </c>
      <c r="C9" s="560" t="s">
        <v>414</v>
      </c>
      <c r="D9" s="558">
        <v>44440</v>
      </c>
      <c r="E9" s="558">
        <v>44574</v>
      </c>
      <c r="F9" s="557">
        <v>6050000</v>
      </c>
      <c r="G9" s="557">
        <v>6050000</v>
      </c>
      <c r="H9" s="560" t="s">
        <v>428</v>
      </c>
      <c r="I9" s="561" t="s">
        <v>404</v>
      </c>
      <c r="J9" s="557" t="s">
        <v>426</v>
      </c>
    </row>
    <row r="10" spans="1:10" ht="80.25" customHeight="1" x14ac:dyDescent="0.4">
      <c r="A10" s="538">
        <v>8</v>
      </c>
      <c r="B10" s="557" t="s">
        <v>407</v>
      </c>
      <c r="C10" s="560" t="s">
        <v>415</v>
      </c>
      <c r="D10" s="558">
        <v>44348</v>
      </c>
      <c r="E10" s="558">
        <v>44651</v>
      </c>
      <c r="F10" s="557">
        <v>7975000</v>
      </c>
      <c r="G10" s="557">
        <v>7975000</v>
      </c>
      <c r="H10" s="560" t="s">
        <v>429</v>
      </c>
      <c r="I10" s="561" t="s">
        <v>405</v>
      </c>
      <c r="J10" s="557" t="s">
        <v>426</v>
      </c>
    </row>
    <row r="11" spans="1:10" ht="87" customHeight="1" x14ac:dyDescent="0.4">
      <c r="A11" s="538">
        <v>9</v>
      </c>
      <c r="B11" s="557" t="s">
        <v>387</v>
      </c>
      <c r="C11" s="560" t="s">
        <v>416</v>
      </c>
      <c r="D11" s="558">
        <v>44364</v>
      </c>
      <c r="E11" s="558">
        <v>44376</v>
      </c>
      <c r="F11" s="557">
        <v>546700</v>
      </c>
      <c r="G11" s="557">
        <v>546700</v>
      </c>
      <c r="H11" s="560" t="s">
        <v>431</v>
      </c>
      <c r="I11" s="561" t="s">
        <v>406</v>
      </c>
      <c r="J11" s="557" t="s">
        <v>430</v>
      </c>
    </row>
    <row r="12" spans="1:10" ht="84" customHeight="1" x14ac:dyDescent="0.4">
      <c r="A12" s="538">
        <v>10</v>
      </c>
      <c r="B12" s="557" t="s">
        <v>388</v>
      </c>
      <c r="C12" s="560" t="s">
        <v>417</v>
      </c>
      <c r="D12" s="558">
        <v>44364</v>
      </c>
      <c r="E12" s="558">
        <v>44377</v>
      </c>
      <c r="F12" s="557">
        <v>333300</v>
      </c>
      <c r="G12" s="557">
        <v>333300</v>
      </c>
      <c r="H12" s="560" t="s">
        <v>432</v>
      </c>
      <c r="I12" s="561" t="s">
        <v>406</v>
      </c>
      <c r="J12" s="557" t="s">
        <v>430</v>
      </c>
    </row>
    <row r="13" spans="1:10" ht="129" customHeight="1" x14ac:dyDescent="0.4">
      <c r="A13" s="538">
        <v>11</v>
      </c>
      <c r="B13" s="557" t="s">
        <v>389</v>
      </c>
      <c r="C13" s="560" t="s">
        <v>418</v>
      </c>
      <c r="D13" s="558">
        <v>44348</v>
      </c>
      <c r="E13" s="558">
        <v>44439</v>
      </c>
      <c r="F13" s="557">
        <v>2614145</v>
      </c>
      <c r="G13" s="557">
        <v>2074145</v>
      </c>
      <c r="H13" s="560" t="s">
        <v>433</v>
      </c>
      <c r="I13" s="561" t="s">
        <v>406</v>
      </c>
      <c r="J13" s="557" t="s">
        <v>430</v>
      </c>
    </row>
    <row r="14" spans="1:10" ht="81" customHeight="1" x14ac:dyDescent="0.4">
      <c r="A14" s="538">
        <v>12</v>
      </c>
      <c r="B14" s="557" t="s">
        <v>390</v>
      </c>
      <c r="C14" s="560" t="s">
        <v>419</v>
      </c>
      <c r="D14" s="558">
        <v>44354</v>
      </c>
      <c r="E14" s="558">
        <v>44470</v>
      </c>
      <c r="F14" s="557">
        <v>447000</v>
      </c>
      <c r="G14" s="557">
        <v>447000</v>
      </c>
      <c r="H14" s="560" t="s">
        <v>438</v>
      </c>
      <c r="I14" s="561" t="s">
        <v>406</v>
      </c>
      <c r="J14" s="557" t="s">
        <v>430</v>
      </c>
    </row>
    <row r="15" spans="1:10" ht="98.25" customHeight="1" x14ac:dyDescent="0.4">
      <c r="A15" s="538">
        <v>13</v>
      </c>
      <c r="B15" s="557" t="s">
        <v>391</v>
      </c>
      <c r="C15" s="560" t="s">
        <v>420</v>
      </c>
      <c r="D15" s="558">
        <v>44385</v>
      </c>
      <c r="E15" s="558">
        <v>44414</v>
      </c>
      <c r="F15" s="557">
        <v>327600</v>
      </c>
      <c r="G15" s="557">
        <v>327600</v>
      </c>
      <c r="H15" s="560" t="s">
        <v>439</v>
      </c>
      <c r="I15" s="561" t="s">
        <v>406</v>
      </c>
      <c r="J15" s="557" t="s">
        <v>430</v>
      </c>
    </row>
    <row r="16" spans="1:10" ht="98.25" customHeight="1" x14ac:dyDescent="0.4">
      <c r="A16" s="538">
        <v>14</v>
      </c>
      <c r="B16" s="557" t="s">
        <v>392</v>
      </c>
      <c r="C16" s="560" t="s">
        <v>421</v>
      </c>
      <c r="D16" s="558">
        <v>44377</v>
      </c>
      <c r="E16" s="558">
        <v>44398</v>
      </c>
      <c r="F16" s="557">
        <v>1163030</v>
      </c>
      <c r="G16" s="557">
        <v>1163030</v>
      </c>
      <c r="H16" s="560" t="s">
        <v>440</v>
      </c>
      <c r="I16" s="561" t="s">
        <v>406</v>
      </c>
      <c r="J16" s="557" t="s">
        <v>430</v>
      </c>
    </row>
    <row r="17" spans="1:10" ht="98.25" customHeight="1" x14ac:dyDescent="0.4">
      <c r="A17" s="538">
        <v>15</v>
      </c>
      <c r="B17" s="557" t="s">
        <v>379</v>
      </c>
      <c r="C17" s="560" t="s">
        <v>422</v>
      </c>
      <c r="D17" s="558">
        <v>44621</v>
      </c>
      <c r="E17" s="558">
        <v>44650</v>
      </c>
      <c r="F17" s="557">
        <v>3100000</v>
      </c>
      <c r="G17" s="557">
        <v>3100000</v>
      </c>
      <c r="H17" s="560" t="s">
        <v>441</v>
      </c>
      <c r="I17" s="561" t="s">
        <v>404</v>
      </c>
      <c r="J17" s="557" t="s">
        <v>426</v>
      </c>
    </row>
    <row r="18" spans="1:10" ht="98.25" customHeight="1" x14ac:dyDescent="0.4">
      <c r="A18" s="538">
        <v>16</v>
      </c>
      <c r="B18" s="557" t="s">
        <v>393</v>
      </c>
      <c r="C18" s="560" t="s">
        <v>423</v>
      </c>
      <c r="D18" s="558">
        <v>44642</v>
      </c>
      <c r="E18" s="558">
        <v>44651</v>
      </c>
      <c r="F18" s="557">
        <v>8490994</v>
      </c>
      <c r="G18" s="557">
        <v>8490994</v>
      </c>
      <c r="H18" s="560" t="s">
        <v>442</v>
      </c>
      <c r="I18" s="561" t="s">
        <v>406</v>
      </c>
      <c r="J18" s="557" t="s">
        <v>426</v>
      </c>
    </row>
    <row r="19" spans="1:10" ht="84" customHeight="1" x14ac:dyDescent="0.4">
      <c r="A19" s="538">
        <v>17</v>
      </c>
      <c r="B19" s="557" t="s">
        <v>395</v>
      </c>
      <c r="C19" s="560" t="s">
        <v>424</v>
      </c>
      <c r="D19" s="558">
        <v>44623</v>
      </c>
      <c r="E19" s="558">
        <v>44651</v>
      </c>
      <c r="F19" s="557">
        <v>650000</v>
      </c>
      <c r="G19" s="557">
        <v>611000</v>
      </c>
      <c r="H19" s="560" t="s">
        <v>443</v>
      </c>
      <c r="I19" s="561" t="s">
        <v>404</v>
      </c>
      <c r="J19" s="557" t="s">
        <v>426</v>
      </c>
    </row>
    <row r="20" spans="1:10" ht="80.25" customHeight="1" x14ac:dyDescent="0.4">
      <c r="A20" s="538">
        <v>18</v>
      </c>
      <c r="B20" s="557" t="s">
        <v>394</v>
      </c>
      <c r="C20" s="560" t="s">
        <v>425</v>
      </c>
      <c r="D20" s="558">
        <v>44592</v>
      </c>
      <c r="E20" s="558">
        <v>44620</v>
      </c>
      <c r="F20" s="557">
        <v>282700</v>
      </c>
      <c r="G20" s="557">
        <v>282700</v>
      </c>
      <c r="H20" s="560" t="s">
        <v>444</v>
      </c>
      <c r="I20" s="561" t="s">
        <v>406</v>
      </c>
      <c r="J20" s="557" t="s">
        <v>426</v>
      </c>
    </row>
    <row r="21" spans="1:10" s="541" customFormat="1" ht="28.15" customHeight="1" x14ac:dyDescent="0.4">
      <c r="A21" s="563" t="s">
        <v>374</v>
      </c>
      <c r="B21" s="563"/>
      <c r="C21" s="555"/>
      <c r="D21" s="543"/>
      <c r="E21" s="543"/>
      <c r="F21" s="539">
        <f>SUM(F3:F20)</f>
        <v>90310423</v>
      </c>
      <c r="G21" s="539">
        <f>SUM(G3:G20)</f>
        <v>87656000</v>
      </c>
      <c r="H21" s="542"/>
      <c r="I21" s="542"/>
      <c r="J21" s="539"/>
    </row>
    <row r="22" spans="1:10" s="541" customFormat="1" ht="17.45" customHeight="1" x14ac:dyDescent="0.4"/>
    <row r="23" spans="1:10" s="541" customFormat="1" ht="17.45" customHeight="1" x14ac:dyDescent="0.4"/>
    <row r="24" spans="1:10" x14ac:dyDescent="0.4">
      <c r="A24" s="541"/>
      <c r="B24" s="541"/>
      <c r="C24" s="541"/>
      <c r="D24" s="541"/>
      <c r="E24" s="541"/>
      <c r="F24" s="541"/>
      <c r="G24" s="541"/>
      <c r="H24" s="541"/>
      <c r="I24" s="541"/>
      <c r="J24" s="541"/>
    </row>
    <row r="25" spans="1:10" x14ac:dyDescent="0.4">
      <c r="A25" s="541"/>
      <c r="B25" s="541"/>
      <c r="C25" s="541"/>
      <c r="D25" s="541"/>
      <c r="E25" s="541"/>
      <c r="F25" s="541"/>
      <c r="G25" s="541"/>
      <c r="H25" s="541"/>
      <c r="I25" s="541"/>
      <c r="J25" s="541"/>
    </row>
    <row r="26" spans="1:10" x14ac:dyDescent="0.4">
      <c r="A26" s="541"/>
      <c r="B26" s="541"/>
      <c r="C26" s="541"/>
      <c r="D26" s="541"/>
      <c r="E26" s="541"/>
      <c r="F26" s="541"/>
      <c r="G26" s="541"/>
      <c r="H26" s="541"/>
      <c r="I26" s="541"/>
      <c r="J26" s="541"/>
    </row>
    <row r="27" spans="1:10" x14ac:dyDescent="0.4">
      <c r="A27" s="541"/>
      <c r="B27" s="541"/>
      <c r="C27" s="541"/>
      <c r="D27" s="541"/>
      <c r="E27" s="541"/>
      <c r="F27" s="541"/>
      <c r="G27" s="541"/>
      <c r="H27" s="541"/>
      <c r="I27" s="541"/>
      <c r="J27" s="541"/>
    </row>
    <row r="28" spans="1:10" x14ac:dyDescent="0.4">
      <c r="A28" s="541"/>
      <c r="B28" s="541"/>
      <c r="C28" s="541"/>
      <c r="D28" s="541"/>
      <c r="E28" s="541"/>
      <c r="F28" s="541"/>
      <c r="G28" s="541"/>
      <c r="H28" s="541"/>
      <c r="I28" s="541"/>
      <c r="J28" s="541"/>
    </row>
    <row r="29" spans="1:10" x14ac:dyDescent="0.4">
      <c r="A29" s="541"/>
      <c r="B29" s="541"/>
      <c r="C29" s="541"/>
      <c r="D29" s="541"/>
      <c r="E29" s="541"/>
      <c r="F29" s="541"/>
      <c r="G29" s="541"/>
      <c r="H29" s="541"/>
      <c r="I29" s="541"/>
      <c r="J29" s="541"/>
    </row>
    <row r="30" spans="1:10" x14ac:dyDescent="0.4">
      <c r="A30" s="541"/>
      <c r="B30" s="541"/>
      <c r="C30" s="541"/>
      <c r="D30" s="541"/>
      <c r="E30" s="541"/>
      <c r="F30" s="541"/>
      <c r="G30" s="541"/>
      <c r="H30" s="541"/>
      <c r="I30" s="541"/>
      <c r="J30" s="541"/>
    </row>
    <row r="31" spans="1:10" x14ac:dyDescent="0.4">
      <c r="A31" s="541"/>
      <c r="B31" s="541"/>
      <c r="C31" s="541"/>
      <c r="D31" s="541"/>
      <c r="E31" s="541"/>
      <c r="F31" s="541"/>
      <c r="G31" s="541"/>
      <c r="H31" s="541"/>
      <c r="I31" s="541"/>
      <c r="J31" s="541"/>
    </row>
    <row r="32" spans="1:10" x14ac:dyDescent="0.4">
      <c r="A32" s="541"/>
      <c r="B32" s="541"/>
      <c r="C32" s="541"/>
      <c r="D32" s="541"/>
      <c r="E32" s="541"/>
      <c r="F32" s="541"/>
      <c r="G32" s="541"/>
      <c r="H32" s="541"/>
      <c r="I32" s="541"/>
      <c r="J32" s="541"/>
    </row>
    <row r="33" spans="1:10" x14ac:dyDescent="0.4">
      <c r="A33" s="541"/>
      <c r="B33" s="541"/>
      <c r="C33" s="541"/>
      <c r="D33" s="541"/>
      <c r="E33" s="541"/>
      <c r="F33" s="541"/>
      <c r="G33" s="541"/>
      <c r="H33" s="541"/>
      <c r="I33" s="541"/>
      <c r="J33" s="541"/>
    </row>
  </sheetData>
  <mergeCells count="2">
    <mergeCell ref="A1:J1"/>
    <mergeCell ref="A21:B21"/>
  </mergeCells>
  <phoneticPr fontId="19"/>
  <printOptions horizontalCentered="1"/>
  <pageMargins left="0.47244094488188981" right="0.47244094488188981" top="0.39370078740157483" bottom="0.19685039370078741" header="0.47244094488188981" footer="0.23622047244094491"/>
  <pageSetup paperSize="9" scale="59" fitToHeight="0" orientation="landscape" r:id="rId1"/>
  <headerFooter alignWithMargins="0"/>
  <rowBreaks count="1" manualBreakCount="1">
    <brk id="11" max="9" man="1"/>
  </rowBreaks>
  <extLst>
    <ext xmlns:x14="http://schemas.microsoft.com/office/spreadsheetml/2009/9/main" uri="{78C0D931-6437-407d-A8EE-F0AAD7539E65}">
      <x14:conditionalFormattings>
        <x14:conditionalFormatting xmlns:xm="http://schemas.microsoft.com/office/excel/2006/main">
          <x14:cfRule type="expression" priority="3" id="{3D961DCE-54ED-44D9-8592-E4C11991C79F}">
            <xm:f>C3&lt;&gt;'\Users\0160\Documents\作成資料\[10444_群馬県川場村_r3_5（最終の計画）.xlsx]編集しないでください'!#REF!</xm:f>
            <x14:dxf>
              <fill>
                <patternFill>
                  <bgColor theme="5" tint="0.79998168889431442"/>
                </patternFill>
              </fill>
            </x14:dxf>
          </x14:cfRule>
          <xm:sqref>C3:C6</xm:sqref>
        </x14:conditionalFormatting>
        <x14:conditionalFormatting xmlns:xm="http://schemas.microsoft.com/office/excel/2006/main">
          <x14:cfRule type="expression" priority="4" id="{69885146-8955-451D-8793-5187EFBC5A27}">
            <xm:f>C7&lt;&gt;'\Users\0160\Documents\作成資料\[10444_群馬県川場村_r3_5（最終の計画）.xlsx]編集しないでください'!#REF!</xm:f>
            <x14:dxf>
              <fill>
                <patternFill>
                  <bgColor theme="5" tint="0.79998168889431442"/>
                </patternFill>
              </fill>
            </x14:dxf>
          </x14:cfRule>
          <xm:sqref>C7:C20</xm:sqref>
        </x14:conditionalFormatting>
        <x14:conditionalFormatting xmlns:xm="http://schemas.microsoft.com/office/excel/2006/main">
          <x14:cfRule type="expression" priority="1" id="{A0DEDFE2-CDB6-4BE6-9DC4-5DAF6B84A9BD}">
            <xm:f>H3&lt;&gt;'\Users\0160\Documents\作成資料\[10444_群馬県川場村_r3_5（最終の計画）.xlsx]編集しないでください'!#REF!</xm:f>
            <x14:dxf>
              <fill>
                <patternFill>
                  <bgColor theme="5" tint="0.79998168889431442"/>
                </patternFill>
              </fill>
            </x14:dxf>
          </x14:cfRule>
          <xm:sqref>H3:H6</xm:sqref>
        </x14:conditionalFormatting>
        <x14:conditionalFormatting xmlns:xm="http://schemas.microsoft.com/office/excel/2006/main">
          <x14:cfRule type="expression" priority="2" id="{3D84B14A-2715-4B72-AD99-690C77472741}">
            <xm:f>H7&lt;&gt;'\Users\0160\Documents\作成資料\[10444_群馬県川場村_r3_5（最終の計画）.xlsx]編集しないでください'!#REF!</xm:f>
            <x14:dxf>
              <fill>
                <patternFill>
                  <bgColor theme="5" tint="0.79998168889431442"/>
                </patternFill>
              </fill>
            </x14:dxf>
          </x14:cfRule>
          <xm:sqref>H7:H20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BD0BD-0AAF-45F6-AC00-0A5C14D4581F}">
  <sheetPr>
    <tabColor rgb="FFFFFF00"/>
  </sheetPr>
  <dimension ref="A1:X36"/>
  <sheetViews>
    <sheetView view="pageBreakPreview" zoomScaleNormal="50" zoomScaleSheetLayoutView="100" workbookViewId="0">
      <selection activeCell="D6" sqref="D6"/>
    </sheetView>
  </sheetViews>
  <sheetFormatPr defaultRowHeight="13.5" x14ac:dyDescent="0.4"/>
  <cols>
    <col min="1" max="1" width="2.5" style="523" customWidth="1"/>
    <col min="2" max="2" width="5.375" style="523" customWidth="1"/>
    <col min="3" max="3" width="13.625" style="523" customWidth="1"/>
    <col min="4" max="10" width="13.25" style="523" customWidth="1"/>
    <col min="11" max="12" width="12.5" style="523" customWidth="1"/>
    <col min="13" max="13" width="13.25" style="523" customWidth="1"/>
    <col min="14" max="14" width="2.375" style="523" customWidth="1"/>
    <col min="15" max="256" width="9" style="523"/>
    <col min="257" max="257" width="2.5" style="523" customWidth="1"/>
    <col min="258" max="258" width="5.375" style="523" customWidth="1"/>
    <col min="259" max="259" width="13.625" style="523" customWidth="1"/>
    <col min="260" max="266" width="13.25" style="523" customWidth="1"/>
    <col min="267" max="268" width="12.5" style="523" customWidth="1"/>
    <col min="269" max="269" width="13.25" style="523" customWidth="1"/>
    <col min="270" max="270" width="2.375" style="523" customWidth="1"/>
    <col min="271" max="512" width="9" style="523"/>
    <col min="513" max="513" width="2.5" style="523" customWidth="1"/>
    <col min="514" max="514" width="5.375" style="523" customWidth="1"/>
    <col min="515" max="515" width="13.625" style="523" customWidth="1"/>
    <col min="516" max="522" width="13.25" style="523" customWidth="1"/>
    <col min="523" max="524" width="12.5" style="523" customWidth="1"/>
    <col min="525" max="525" width="13.25" style="523" customWidth="1"/>
    <col min="526" max="526" width="2.375" style="523" customWidth="1"/>
    <col min="527" max="768" width="9" style="523"/>
    <col min="769" max="769" width="2.5" style="523" customWidth="1"/>
    <col min="770" max="770" width="5.375" style="523" customWidth="1"/>
    <col min="771" max="771" width="13.625" style="523" customWidth="1"/>
    <col min="772" max="778" width="13.25" style="523" customWidth="1"/>
    <col min="779" max="780" width="12.5" style="523" customWidth="1"/>
    <col min="781" max="781" width="13.25" style="523" customWidth="1"/>
    <col min="782" max="782" width="2.375" style="523" customWidth="1"/>
    <col min="783" max="1024" width="9" style="523"/>
    <col min="1025" max="1025" width="2.5" style="523" customWidth="1"/>
    <col min="1026" max="1026" width="5.375" style="523" customWidth="1"/>
    <col min="1027" max="1027" width="13.625" style="523" customWidth="1"/>
    <col min="1028" max="1034" width="13.25" style="523" customWidth="1"/>
    <col min="1035" max="1036" width="12.5" style="523" customWidth="1"/>
    <col min="1037" max="1037" width="13.25" style="523" customWidth="1"/>
    <col min="1038" max="1038" width="2.375" style="523" customWidth="1"/>
    <col min="1039" max="1280" width="9" style="523"/>
    <col min="1281" max="1281" width="2.5" style="523" customWidth="1"/>
    <col min="1282" max="1282" width="5.375" style="523" customWidth="1"/>
    <col min="1283" max="1283" width="13.625" style="523" customWidth="1"/>
    <col min="1284" max="1290" width="13.25" style="523" customWidth="1"/>
    <col min="1291" max="1292" width="12.5" style="523" customWidth="1"/>
    <col min="1293" max="1293" width="13.25" style="523" customWidth="1"/>
    <col min="1294" max="1294" width="2.375" style="523" customWidth="1"/>
    <col min="1295" max="1536" width="9" style="523"/>
    <col min="1537" max="1537" width="2.5" style="523" customWidth="1"/>
    <col min="1538" max="1538" width="5.375" style="523" customWidth="1"/>
    <col min="1539" max="1539" width="13.625" style="523" customWidth="1"/>
    <col min="1540" max="1546" width="13.25" style="523" customWidth="1"/>
    <col min="1547" max="1548" width="12.5" style="523" customWidth="1"/>
    <col min="1549" max="1549" width="13.25" style="523" customWidth="1"/>
    <col min="1550" max="1550" width="2.375" style="523" customWidth="1"/>
    <col min="1551" max="1792" width="9" style="523"/>
    <col min="1793" max="1793" width="2.5" style="523" customWidth="1"/>
    <col min="1794" max="1794" width="5.375" style="523" customWidth="1"/>
    <col min="1795" max="1795" width="13.625" style="523" customWidth="1"/>
    <col min="1796" max="1802" width="13.25" style="523" customWidth="1"/>
    <col min="1803" max="1804" width="12.5" style="523" customWidth="1"/>
    <col min="1805" max="1805" width="13.25" style="523" customWidth="1"/>
    <col min="1806" max="1806" width="2.375" style="523" customWidth="1"/>
    <col min="1807" max="2048" width="9" style="523"/>
    <col min="2049" max="2049" width="2.5" style="523" customWidth="1"/>
    <col min="2050" max="2050" width="5.375" style="523" customWidth="1"/>
    <col min="2051" max="2051" width="13.625" style="523" customWidth="1"/>
    <col min="2052" max="2058" width="13.25" style="523" customWidth="1"/>
    <col min="2059" max="2060" width="12.5" style="523" customWidth="1"/>
    <col min="2061" max="2061" width="13.25" style="523" customWidth="1"/>
    <col min="2062" max="2062" width="2.375" style="523" customWidth="1"/>
    <col min="2063" max="2304" width="9" style="523"/>
    <col min="2305" max="2305" width="2.5" style="523" customWidth="1"/>
    <col min="2306" max="2306" width="5.375" style="523" customWidth="1"/>
    <col min="2307" max="2307" width="13.625" style="523" customWidth="1"/>
    <col min="2308" max="2314" width="13.25" style="523" customWidth="1"/>
    <col min="2315" max="2316" width="12.5" style="523" customWidth="1"/>
    <col min="2317" max="2317" width="13.25" style="523" customWidth="1"/>
    <col min="2318" max="2318" width="2.375" style="523" customWidth="1"/>
    <col min="2319" max="2560" width="9" style="523"/>
    <col min="2561" max="2561" width="2.5" style="523" customWidth="1"/>
    <col min="2562" max="2562" width="5.375" style="523" customWidth="1"/>
    <col min="2563" max="2563" width="13.625" style="523" customWidth="1"/>
    <col min="2564" max="2570" width="13.25" style="523" customWidth="1"/>
    <col min="2571" max="2572" width="12.5" style="523" customWidth="1"/>
    <col min="2573" max="2573" width="13.25" style="523" customWidth="1"/>
    <col min="2574" max="2574" width="2.375" style="523" customWidth="1"/>
    <col min="2575" max="2816" width="9" style="523"/>
    <col min="2817" max="2817" width="2.5" style="523" customWidth="1"/>
    <col min="2818" max="2818" width="5.375" style="523" customWidth="1"/>
    <col min="2819" max="2819" width="13.625" style="523" customWidth="1"/>
    <col min="2820" max="2826" width="13.25" style="523" customWidth="1"/>
    <col min="2827" max="2828" width="12.5" style="523" customWidth="1"/>
    <col min="2829" max="2829" width="13.25" style="523" customWidth="1"/>
    <col min="2830" max="2830" width="2.375" style="523" customWidth="1"/>
    <col min="2831" max="3072" width="9" style="523"/>
    <col min="3073" max="3073" width="2.5" style="523" customWidth="1"/>
    <col min="3074" max="3074" width="5.375" style="523" customWidth="1"/>
    <col min="3075" max="3075" width="13.625" style="523" customWidth="1"/>
    <col min="3076" max="3082" width="13.25" style="523" customWidth="1"/>
    <col min="3083" max="3084" width="12.5" style="523" customWidth="1"/>
    <col min="3085" max="3085" width="13.25" style="523" customWidth="1"/>
    <col min="3086" max="3086" width="2.375" style="523" customWidth="1"/>
    <col min="3087" max="3328" width="9" style="523"/>
    <col min="3329" max="3329" width="2.5" style="523" customWidth="1"/>
    <col min="3330" max="3330" width="5.375" style="523" customWidth="1"/>
    <col min="3331" max="3331" width="13.625" style="523" customWidth="1"/>
    <col min="3332" max="3338" width="13.25" style="523" customWidth="1"/>
    <col min="3339" max="3340" width="12.5" style="523" customWidth="1"/>
    <col min="3341" max="3341" width="13.25" style="523" customWidth="1"/>
    <col min="3342" max="3342" width="2.375" style="523" customWidth="1"/>
    <col min="3343" max="3584" width="9" style="523"/>
    <col min="3585" max="3585" width="2.5" style="523" customWidth="1"/>
    <col min="3586" max="3586" width="5.375" style="523" customWidth="1"/>
    <col min="3587" max="3587" width="13.625" style="523" customWidth="1"/>
    <col min="3588" max="3594" width="13.25" style="523" customWidth="1"/>
    <col min="3595" max="3596" width="12.5" style="523" customWidth="1"/>
    <col min="3597" max="3597" width="13.25" style="523" customWidth="1"/>
    <col min="3598" max="3598" width="2.375" style="523" customWidth="1"/>
    <col min="3599" max="3840" width="9" style="523"/>
    <col min="3841" max="3841" width="2.5" style="523" customWidth="1"/>
    <col min="3842" max="3842" width="5.375" style="523" customWidth="1"/>
    <col min="3843" max="3843" width="13.625" style="523" customWidth="1"/>
    <col min="3844" max="3850" width="13.25" style="523" customWidth="1"/>
    <col min="3851" max="3852" width="12.5" style="523" customWidth="1"/>
    <col min="3853" max="3853" width="13.25" style="523" customWidth="1"/>
    <col min="3854" max="3854" width="2.375" style="523" customWidth="1"/>
    <col min="3855" max="4096" width="9" style="523"/>
    <col min="4097" max="4097" width="2.5" style="523" customWidth="1"/>
    <col min="4098" max="4098" width="5.375" style="523" customWidth="1"/>
    <col min="4099" max="4099" width="13.625" style="523" customWidth="1"/>
    <col min="4100" max="4106" width="13.25" style="523" customWidth="1"/>
    <col min="4107" max="4108" width="12.5" style="523" customWidth="1"/>
    <col min="4109" max="4109" width="13.25" style="523" customWidth="1"/>
    <col min="4110" max="4110" width="2.375" style="523" customWidth="1"/>
    <col min="4111" max="4352" width="9" style="523"/>
    <col min="4353" max="4353" width="2.5" style="523" customWidth="1"/>
    <col min="4354" max="4354" width="5.375" style="523" customWidth="1"/>
    <col min="4355" max="4355" width="13.625" style="523" customWidth="1"/>
    <col min="4356" max="4362" width="13.25" style="523" customWidth="1"/>
    <col min="4363" max="4364" width="12.5" style="523" customWidth="1"/>
    <col min="4365" max="4365" width="13.25" style="523" customWidth="1"/>
    <col min="4366" max="4366" width="2.375" style="523" customWidth="1"/>
    <col min="4367" max="4608" width="9" style="523"/>
    <col min="4609" max="4609" width="2.5" style="523" customWidth="1"/>
    <col min="4610" max="4610" width="5.375" style="523" customWidth="1"/>
    <col min="4611" max="4611" width="13.625" style="523" customWidth="1"/>
    <col min="4612" max="4618" width="13.25" style="523" customWidth="1"/>
    <col min="4619" max="4620" width="12.5" style="523" customWidth="1"/>
    <col min="4621" max="4621" width="13.25" style="523" customWidth="1"/>
    <col min="4622" max="4622" width="2.375" style="523" customWidth="1"/>
    <col min="4623" max="4864" width="9" style="523"/>
    <col min="4865" max="4865" width="2.5" style="523" customWidth="1"/>
    <col min="4866" max="4866" width="5.375" style="523" customWidth="1"/>
    <col min="4867" max="4867" width="13.625" style="523" customWidth="1"/>
    <col min="4868" max="4874" width="13.25" style="523" customWidth="1"/>
    <col min="4875" max="4876" width="12.5" style="523" customWidth="1"/>
    <col min="4877" max="4877" width="13.25" style="523" customWidth="1"/>
    <col min="4878" max="4878" width="2.375" style="523" customWidth="1"/>
    <col min="4879" max="5120" width="9" style="523"/>
    <col min="5121" max="5121" width="2.5" style="523" customWidth="1"/>
    <col min="5122" max="5122" width="5.375" style="523" customWidth="1"/>
    <col min="5123" max="5123" width="13.625" style="523" customWidth="1"/>
    <col min="5124" max="5130" width="13.25" style="523" customWidth="1"/>
    <col min="5131" max="5132" width="12.5" style="523" customWidth="1"/>
    <col min="5133" max="5133" width="13.25" style="523" customWidth="1"/>
    <col min="5134" max="5134" width="2.375" style="523" customWidth="1"/>
    <col min="5135" max="5376" width="9" style="523"/>
    <col min="5377" max="5377" width="2.5" style="523" customWidth="1"/>
    <col min="5378" max="5378" width="5.375" style="523" customWidth="1"/>
    <col min="5379" max="5379" width="13.625" style="523" customWidth="1"/>
    <col min="5380" max="5386" width="13.25" style="523" customWidth="1"/>
    <col min="5387" max="5388" width="12.5" style="523" customWidth="1"/>
    <col min="5389" max="5389" width="13.25" style="523" customWidth="1"/>
    <col min="5390" max="5390" width="2.375" style="523" customWidth="1"/>
    <col min="5391" max="5632" width="9" style="523"/>
    <col min="5633" max="5633" width="2.5" style="523" customWidth="1"/>
    <col min="5634" max="5634" width="5.375" style="523" customWidth="1"/>
    <col min="5635" max="5635" width="13.625" style="523" customWidth="1"/>
    <col min="5636" max="5642" width="13.25" style="523" customWidth="1"/>
    <col min="5643" max="5644" width="12.5" style="523" customWidth="1"/>
    <col min="5645" max="5645" width="13.25" style="523" customWidth="1"/>
    <col min="5646" max="5646" width="2.375" style="523" customWidth="1"/>
    <col min="5647" max="5888" width="9" style="523"/>
    <col min="5889" max="5889" width="2.5" style="523" customWidth="1"/>
    <col min="5890" max="5890" width="5.375" style="523" customWidth="1"/>
    <col min="5891" max="5891" width="13.625" style="523" customWidth="1"/>
    <col min="5892" max="5898" width="13.25" style="523" customWidth="1"/>
    <col min="5899" max="5900" width="12.5" style="523" customWidth="1"/>
    <col min="5901" max="5901" width="13.25" style="523" customWidth="1"/>
    <col min="5902" max="5902" width="2.375" style="523" customWidth="1"/>
    <col min="5903" max="6144" width="9" style="523"/>
    <col min="6145" max="6145" width="2.5" style="523" customWidth="1"/>
    <col min="6146" max="6146" width="5.375" style="523" customWidth="1"/>
    <col min="6147" max="6147" width="13.625" style="523" customWidth="1"/>
    <col min="6148" max="6154" width="13.25" style="523" customWidth="1"/>
    <col min="6155" max="6156" width="12.5" style="523" customWidth="1"/>
    <col min="6157" max="6157" width="13.25" style="523" customWidth="1"/>
    <col min="6158" max="6158" width="2.375" style="523" customWidth="1"/>
    <col min="6159" max="6400" width="9" style="523"/>
    <col min="6401" max="6401" width="2.5" style="523" customWidth="1"/>
    <col min="6402" max="6402" width="5.375" style="523" customWidth="1"/>
    <col min="6403" max="6403" width="13.625" style="523" customWidth="1"/>
    <col min="6404" max="6410" width="13.25" style="523" customWidth="1"/>
    <col min="6411" max="6412" width="12.5" style="523" customWidth="1"/>
    <col min="6413" max="6413" width="13.25" style="523" customWidth="1"/>
    <col min="6414" max="6414" width="2.375" style="523" customWidth="1"/>
    <col min="6415" max="6656" width="9" style="523"/>
    <col min="6657" max="6657" width="2.5" style="523" customWidth="1"/>
    <col min="6658" max="6658" width="5.375" style="523" customWidth="1"/>
    <col min="6659" max="6659" width="13.625" style="523" customWidth="1"/>
    <col min="6660" max="6666" width="13.25" style="523" customWidth="1"/>
    <col min="6667" max="6668" width="12.5" style="523" customWidth="1"/>
    <col min="6669" max="6669" width="13.25" style="523" customWidth="1"/>
    <col min="6670" max="6670" width="2.375" style="523" customWidth="1"/>
    <col min="6671" max="6912" width="9" style="523"/>
    <col min="6913" max="6913" width="2.5" style="523" customWidth="1"/>
    <col min="6914" max="6914" width="5.375" style="523" customWidth="1"/>
    <col min="6915" max="6915" width="13.625" style="523" customWidth="1"/>
    <col min="6916" max="6922" width="13.25" style="523" customWidth="1"/>
    <col min="6923" max="6924" width="12.5" style="523" customWidth="1"/>
    <col min="6925" max="6925" width="13.25" style="523" customWidth="1"/>
    <col min="6926" max="6926" width="2.375" style="523" customWidth="1"/>
    <col min="6927" max="7168" width="9" style="523"/>
    <col min="7169" max="7169" width="2.5" style="523" customWidth="1"/>
    <col min="7170" max="7170" width="5.375" style="523" customWidth="1"/>
    <col min="7171" max="7171" width="13.625" style="523" customWidth="1"/>
    <col min="7172" max="7178" width="13.25" style="523" customWidth="1"/>
    <col min="7179" max="7180" width="12.5" style="523" customWidth="1"/>
    <col min="7181" max="7181" width="13.25" style="523" customWidth="1"/>
    <col min="7182" max="7182" width="2.375" style="523" customWidth="1"/>
    <col min="7183" max="7424" width="9" style="523"/>
    <col min="7425" max="7425" width="2.5" style="523" customWidth="1"/>
    <col min="7426" max="7426" width="5.375" style="523" customWidth="1"/>
    <col min="7427" max="7427" width="13.625" style="523" customWidth="1"/>
    <col min="7428" max="7434" width="13.25" style="523" customWidth="1"/>
    <col min="7435" max="7436" width="12.5" style="523" customWidth="1"/>
    <col min="7437" max="7437" width="13.25" style="523" customWidth="1"/>
    <col min="7438" max="7438" width="2.375" style="523" customWidth="1"/>
    <col min="7439" max="7680" width="9" style="523"/>
    <col min="7681" max="7681" width="2.5" style="523" customWidth="1"/>
    <col min="7682" max="7682" width="5.375" style="523" customWidth="1"/>
    <col min="7683" max="7683" width="13.625" style="523" customWidth="1"/>
    <col min="7684" max="7690" width="13.25" style="523" customWidth="1"/>
    <col min="7691" max="7692" width="12.5" style="523" customWidth="1"/>
    <col min="7693" max="7693" width="13.25" style="523" customWidth="1"/>
    <col min="7694" max="7694" width="2.375" style="523" customWidth="1"/>
    <col min="7695" max="7936" width="9" style="523"/>
    <col min="7937" max="7937" width="2.5" style="523" customWidth="1"/>
    <col min="7938" max="7938" width="5.375" style="523" customWidth="1"/>
    <col min="7939" max="7939" width="13.625" style="523" customWidth="1"/>
    <col min="7940" max="7946" width="13.25" style="523" customWidth="1"/>
    <col min="7947" max="7948" width="12.5" style="523" customWidth="1"/>
    <col min="7949" max="7949" width="13.25" style="523" customWidth="1"/>
    <col min="7950" max="7950" width="2.375" style="523" customWidth="1"/>
    <col min="7951" max="8192" width="9" style="523"/>
    <col min="8193" max="8193" width="2.5" style="523" customWidth="1"/>
    <col min="8194" max="8194" width="5.375" style="523" customWidth="1"/>
    <col min="8195" max="8195" width="13.625" style="523" customWidth="1"/>
    <col min="8196" max="8202" width="13.25" style="523" customWidth="1"/>
    <col min="8203" max="8204" width="12.5" style="523" customWidth="1"/>
    <col min="8205" max="8205" width="13.25" style="523" customWidth="1"/>
    <col min="8206" max="8206" width="2.375" style="523" customWidth="1"/>
    <col min="8207" max="8448" width="9" style="523"/>
    <col min="8449" max="8449" width="2.5" style="523" customWidth="1"/>
    <col min="8450" max="8450" width="5.375" style="523" customWidth="1"/>
    <col min="8451" max="8451" width="13.625" style="523" customWidth="1"/>
    <col min="8452" max="8458" width="13.25" style="523" customWidth="1"/>
    <col min="8459" max="8460" width="12.5" style="523" customWidth="1"/>
    <col min="8461" max="8461" width="13.25" style="523" customWidth="1"/>
    <col min="8462" max="8462" width="2.375" style="523" customWidth="1"/>
    <col min="8463" max="8704" width="9" style="523"/>
    <col min="8705" max="8705" width="2.5" style="523" customWidth="1"/>
    <col min="8706" max="8706" width="5.375" style="523" customWidth="1"/>
    <col min="8707" max="8707" width="13.625" style="523" customWidth="1"/>
    <col min="8708" max="8714" width="13.25" style="523" customWidth="1"/>
    <col min="8715" max="8716" width="12.5" style="523" customWidth="1"/>
    <col min="8717" max="8717" width="13.25" style="523" customWidth="1"/>
    <col min="8718" max="8718" width="2.375" style="523" customWidth="1"/>
    <col min="8719" max="8960" width="9" style="523"/>
    <col min="8961" max="8961" width="2.5" style="523" customWidth="1"/>
    <col min="8962" max="8962" width="5.375" style="523" customWidth="1"/>
    <col min="8963" max="8963" width="13.625" style="523" customWidth="1"/>
    <col min="8964" max="8970" width="13.25" style="523" customWidth="1"/>
    <col min="8971" max="8972" width="12.5" style="523" customWidth="1"/>
    <col min="8973" max="8973" width="13.25" style="523" customWidth="1"/>
    <col min="8974" max="8974" width="2.375" style="523" customWidth="1"/>
    <col min="8975" max="9216" width="9" style="523"/>
    <col min="9217" max="9217" width="2.5" style="523" customWidth="1"/>
    <col min="9218" max="9218" width="5.375" style="523" customWidth="1"/>
    <col min="9219" max="9219" width="13.625" style="523" customWidth="1"/>
    <col min="9220" max="9226" width="13.25" style="523" customWidth="1"/>
    <col min="9227" max="9228" width="12.5" style="523" customWidth="1"/>
    <col min="9229" max="9229" width="13.25" style="523" customWidth="1"/>
    <col min="9230" max="9230" width="2.375" style="523" customWidth="1"/>
    <col min="9231" max="9472" width="9" style="523"/>
    <col min="9473" max="9473" width="2.5" style="523" customWidth="1"/>
    <col min="9474" max="9474" width="5.375" style="523" customWidth="1"/>
    <col min="9475" max="9475" width="13.625" style="523" customWidth="1"/>
    <col min="9476" max="9482" width="13.25" style="523" customWidth="1"/>
    <col min="9483" max="9484" width="12.5" style="523" customWidth="1"/>
    <col min="9485" max="9485" width="13.25" style="523" customWidth="1"/>
    <col min="9486" max="9486" width="2.375" style="523" customWidth="1"/>
    <col min="9487" max="9728" width="9" style="523"/>
    <col min="9729" max="9729" width="2.5" style="523" customWidth="1"/>
    <col min="9730" max="9730" width="5.375" style="523" customWidth="1"/>
    <col min="9731" max="9731" width="13.625" style="523" customWidth="1"/>
    <col min="9732" max="9738" width="13.25" style="523" customWidth="1"/>
    <col min="9739" max="9740" width="12.5" style="523" customWidth="1"/>
    <col min="9741" max="9741" width="13.25" style="523" customWidth="1"/>
    <col min="9742" max="9742" width="2.375" style="523" customWidth="1"/>
    <col min="9743" max="9984" width="9" style="523"/>
    <col min="9985" max="9985" width="2.5" style="523" customWidth="1"/>
    <col min="9986" max="9986" width="5.375" style="523" customWidth="1"/>
    <col min="9987" max="9987" width="13.625" style="523" customWidth="1"/>
    <col min="9988" max="9994" width="13.25" style="523" customWidth="1"/>
    <col min="9995" max="9996" width="12.5" style="523" customWidth="1"/>
    <col min="9997" max="9997" width="13.25" style="523" customWidth="1"/>
    <col min="9998" max="9998" width="2.375" style="523" customWidth="1"/>
    <col min="9999" max="10240" width="9" style="523"/>
    <col min="10241" max="10241" width="2.5" style="523" customWidth="1"/>
    <col min="10242" max="10242" width="5.375" style="523" customWidth="1"/>
    <col min="10243" max="10243" width="13.625" style="523" customWidth="1"/>
    <col min="10244" max="10250" width="13.25" style="523" customWidth="1"/>
    <col min="10251" max="10252" width="12.5" style="523" customWidth="1"/>
    <col min="10253" max="10253" width="13.25" style="523" customWidth="1"/>
    <col min="10254" max="10254" width="2.375" style="523" customWidth="1"/>
    <col min="10255" max="10496" width="9" style="523"/>
    <col min="10497" max="10497" width="2.5" style="523" customWidth="1"/>
    <col min="10498" max="10498" width="5.375" style="523" customWidth="1"/>
    <col min="10499" max="10499" width="13.625" style="523" customWidth="1"/>
    <col min="10500" max="10506" width="13.25" style="523" customWidth="1"/>
    <col min="10507" max="10508" width="12.5" style="523" customWidth="1"/>
    <col min="10509" max="10509" width="13.25" style="523" customWidth="1"/>
    <col min="10510" max="10510" width="2.375" style="523" customWidth="1"/>
    <col min="10511" max="10752" width="9" style="523"/>
    <col min="10753" max="10753" width="2.5" style="523" customWidth="1"/>
    <col min="10754" max="10754" width="5.375" style="523" customWidth="1"/>
    <col min="10755" max="10755" width="13.625" style="523" customWidth="1"/>
    <col min="10756" max="10762" width="13.25" style="523" customWidth="1"/>
    <col min="10763" max="10764" width="12.5" style="523" customWidth="1"/>
    <col min="10765" max="10765" width="13.25" style="523" customWidth="1"/>
    <col min="10766" max="10766" width="2.375" style="523" customWidth="1"/>
    <col min="10767" max="11008" width="9" style="523"/>
    <col min="11009" max="11009" width="2.5" style="523" customWidth="1"/>
    <col min="11010" max="11010" width="5.375" style="523" customWidth="1"/>
    <col min="11011" max="11011" width="13.625" style="523" customWidth="1"/>
    <col min="11012" max="11018" width="13.25" style="523" customWidth="1"/>
    <col min="11019" max="11020" width="12.5" style="523" customWidth="1"/>
    <col min="11021" max="11021" width="13.25" style="523" customWidth="1"/>
    <col min="11022" max="11022" width="2.375" style="523" customWidth="1"/>
    <col min="11023" max="11264" width="9" style="523"/>
    <col min="11265" max="11265" width="2.5" style="523" customWidth="1"/>
    <col min="11266" max="11266" width="5.375" style="523" customWidth="1"/>
    <col min="11267" max="11267" width="13.625" style="523" customWidth="1"/>
    <col min="11268" max="11274" width="13.25" style="523" customWidth="1"/>
    <col min="11275" max="11276" width="12.5" style="523" customWidth="1"/>
    <col min="11277" max="11277" width="13.25" style="523" customWidth="1"/>
    <col min="11278" max="11278" width="2.375" style="523" customWidth="1"/>
    <col min="11279" max="11520" width="9" style="523"/>
    <col min="11521" max="11521" width="2.5" style="523" customWidth="1"/>
    <col min="11522" max="11522" width="5.375" style="523" customWidth="1"/>
    <col min="11523" max="11523" width="13.625" style="523" customWidth="1"/>
    <col min="11524" max="11530" width="13.25" style="523" customWidth="1"/>
    <col min="11531" max="11532" width="12.5" style="523" customWidth="1"/>
    <col min="11533" max="11533" width="13.25" style="523" customWidth="1"/>
    <col min="11534" max="11534" width="2.375" style="523" customWidth="1"/>
    <col min="11535" max="11776" width="9" style="523"/>
    <col min="11777" max="11777" width="2.5" style="523" customWidth="1"/>
    <col min="11778" max="11778" width="5.375" style="523" customWidth="1"/>
    <col min="11779" max="11779" width="13.625" style="523" customWidth="1"/>
    <col min="11780" max="11786" width="13.25" style="523" customWidth="1"/>
    <col min="11787" max="11788" width="12.5" style="523" customWidth="1"/>
    <col min="11789" max="11789" width="13.25" style="523" customWidth="1"/>
    <col min="11790" max="11790" width="2.375" style="523" customWidth="1"/>
    <col min="11791" max="12032" width="9" style="523"/>
    <col min="12033" max="12033" width="2.5" style="523" customWidth="1"/>
    <col min="12034" max="12034" width="5.375" style="523" customWidth="1"/>
    <col min="12035" max="12035" width="13.625" style="523" customWidth="1"/>
    <col min="12036" max="12042" width="13.25" style="523" customWidth="1"/>
    <col min="12043" max="12044" width="12.5" style="523" customWidth="1"/>
    <col min="12045" max="12045" width="13.25" style="523" customWidth="1"/>
    <col min="12046" max="12046" width="2.375" style="523" customWidth="1"/>
    <col min="12047" max="12288" width="9" style="523"/>
    <col min="12289" max="12289" width="2.5" style="523" customWidth="1"/>
    <col min="12290" max="12290" width="5.375" style="523" customWidth="1"/>
    <col min="12291" max="12291" width="13.625" style="523" customWidth="1"/>
    <col min="12292" max="12298" width="13.25" style="523" customWidth="1"/>
    <col min="12299" max="12300" width="12.5" style="523" customWidth="1"/>
    <col min="12301" max="12301" width="13.25" style="523" customWidth="1"/>
    <col min="12302" max="12302" width="2.375" style="523" customWidth="1"/>
    <col min="12303" max="12544" width="9" style="523"/>
    <col min="12545" max="12545" width="2.5" style="523" customWidth="1"/>
    <col min="12546" max="12546" width="5.375" style="523" customWidth="1"/>
    <col min="12547" max="12547" width="13.625" style="523" customWidth="1"/>
    <col min="12548" max="12554" width="13.25" style="523" customWidth="1"/>
    <col min="12555" max="12556" width="12.5" style="523" customWidth="1"/>
    <col min="12557" max="12557" width="13.25" style="523" customWidth="1"/>
    <col min="12558" max="12558" width="2.375" style="523" customWidth="1"/>
    <col min="12559" max="12800" width="9" style="523"/>
    <col min="12801" max="12801" width="2.5" style="523" customWidth="1"/>
    <col min="12802" max="12802" width="5.375" style="523" customWidth="1"/>
    <col min="12803" max="12803" width="13.625" style="523" customWidth="1"/>
    <col min="12804" max="12810" width="13.25" style="523" customWidth="1"/>
    <col min="12811" max="12812" width="12.5" style="523" customWidth="1"/>
    <col min="12813" max="12813" width="13.25" style="523" customWidth="1"/>
    <col min="12814" max="12814" width="2.375" style="523" customWidth="1"/>
    <col min="12815" max="13056" width="9" style="523"/>
    <col min="13057" max="13057" width="2.5" style="523" customWidth="1"/>
    <col min="13058" max="13058" width="5.375" style="523" customWidth="1"/>
    <col min="13059" max="13059" width="13.625" style="523" customWidth="1"/>
    <col min="13060" max="13066" width="13.25" style="523" customWidth="1"/>
    <col min="13067" max="13068" width="12.5" style="523" customWidth="1"/>
    <col min="13069" max="13069" width="13.25" style="523" customWidth="1"/>
    <col min="13070" max="13070" width="2.375" style="523" customWidth="1"/>
    <col min="13071" max="13312" width="9" style="523"/>
    <col min="13313" max="13313" width="2.5" style="523" customWidth="1"/>
    <col min="13314" max="13314" width="5.375" style="523" customWidth="1"/>
    <col min="13315" max="13315" width="13.625" style="523" customWidth="1"/>
    <col min="13316" max="13322" width="13.25" style="523" customWidth="1"/>
    <col min="13323" max="13324" width="12.5" style="523" customWidth="1"/>
    <col min="13325" max="13325" width="13.25" style="523" customWidth="1"/>
    <col min="13326" max="13326" width="2.375" style="523" customWidth="1"/>
    <col min="13327" max="13568" width="9" style="523"/>
    <col min="13569" max="13569" width="2.5" style="523" customWidth="1"/>
    <col min="13570" max="13570" width="5.375" style="523" customWidth="1"/>
    <col min="13571" max="13571" width="13.625" style="523" customWidth="1"/>
    <col min="13572" max="13578" width="13.25" style="523" customWidth="1"/>
    <col min="13579" max="13580" width="12.5" style="523" customWidth="1"/>
    <col min="13581" max="13581" width="13.25" style="523" customWidth="1"/>
    <col min="13582" max="13582" width="2.375" style="523" customWidth="1"/>
    <col min="13583" max="13824" width="9" style="523"/>
    <col min="13825" max="13825" width="2.5" style="523" customWidth="1"/>
    <col min="13826" max="13826" width="5.375" style="523" customWidth="1"/>
    <col min="13827" max="13827" width="13.625" style="523" customWidth="1"/>
    <col min="13828" max="13834" width="13.25" style="523" customWidth="1"/>
    <col min="13835" max="13836" width="12.5" style="523" customWidth="1"/>
    <col min="13837" max="13837" width="13.25" style="523" customWidth="1"/>
    <col min="13838" max="13838" width="2.375" style="523" customWidth="1"/>
    <col min="13839" max="14080" width="9" style="523"/>
    <col min="14081" max="14081" width="2.5" style="523" customWidth="1"/>
    <col min="14082" max="14082" width="5.375" style="523" customWidth="1"/>
    <col min="14083" max="14083" width="13.625" style="523" customWidth="1"/>
    <col min="14084" max="14090" width="13.25" style="523" customWidth="1"/>
    <col min="14091" max="14092" width="12.5" style="523" customWidth="1"/>
    <col min="14093" max="14093" width="13.25" style="523" customWidth="1"/>
    <col min="14094" max="14094" width="2.375" style="523" customWidth="1"/>
    <col min="14095" max="14336" width="9" style="523"/>
    <col min="14337" max="14337" width="2.5" style="523" customWidth="1"/>
    <col min="14338" max="14338" width="5.375" style="523" customWidth="1"/>
    <col min="14339" max="14339" width="13.625" style="523" customWidth="1"/>
    <col min="14340" max="14346" width="13.25" style="523" customWidth="1"/>
    <col min="14347" max="14348" width="12.5" style="523" customWidth="1"/>
    <col min="14349" max="14349" width="13.25" style="523" customWidth="1"/>
    <col min="14350" max="14350" width="2.375" style="523" customWidth="1"/>
    <col min="14351" max="14592" width="9" style="523"/>
    <col min="14593" max="14593" width="2.5" style="523" customWidth="1"/>
    <col min="14594" max="14594" width="5.375" style="523" customWidth="1"/>
    <col min="14595" max="14595" width="13.625" style="523" customWidth="1"/>
    <col min="14596" max="14602" width="13.25" style="523" customWidth="1"/>
    <col min="14603" max="14604" width="12.5" style="523" customWidth="1"/>
    <col min="14605" max="14605" width="13.25" style="523" customWidth="1"/>
    <col min="14606" max="14606" width="2.375" style="523" customWidth="1"/>
    <col min="14607" max="14848" width="9" style="523"/>
    <col min="14849" max="14849" width="2.5" style="523" customWidth="1"/>
    <col min="14850" max="14850" width="5.375" style="523" customWidth="1"/>
    <col min="14851" max="14851" width="13.625" style="523" customWidth="1"/>
    <col min="14852" max="14858" width="13.25" style="523" customWidth="1"/>
    <col min="14859" max="14860" width="12.5" style="523" customWidth="1"/>
    <col min="14861" max="14861" width="13.25" style="523" customWidth="1"/>
    <col min="14862" max="14862" width="2.375" style="523" customWidth="1"/>
    <col min="14863" max="15104" width="9" style="523"/>
    <col min="15105" max="15105" width="2.5" style="523" customWidth="1"/>
    <col min="15106" max="15106" width="5.375" style="523" customWidth="1"/>
    <col min="15107" max="15107" width="13.625" style="523" customWidth="1"/>
    <col min="15108" max="15114" width="13.25" style="523" customWidth="1"/>
    <col min="15115" max="15116" width="12.5" style="523" customWidth="1"/>
    <col min="15117" max="15117" width="13.25" style="523" customWidth="1"/>
    <col min="15118" max="15118" width="2.375" style="523" customWidth="1"/>
    <col min="15119" max="15360" width="9" style="523"/>
    <col min="15361" max="15361" width="2.5" style="523" customWidth="1"/>
    <col min="15362" max="15362" width="5.375" style="523" customWidth="1"/>
    <col min="15363" max="15363" width="13.625" style="523" customWidth="1"/>
    <col min="15364" max="15370" width="13.25" style="523" customWidth="1"/>
    <col min="15371" max="15372" width="12.5" style="523" customWidth="1"/>
    <col min="15373" max="15373" width="13.25" style="523" customWidth="1"/>
    <col min="15374" max="15374" width="2.375" style="523" customWidth="1"/>
    <col min="15375" max="15616" width="9" style="523"/>
    <col min="15617" max="15617" width="2.5" style="523" customWidth="1"/>
    <col min="15618" max="15618" width="5.375" style="523" customWidth="1"/>
    <col min="15619" max="15619" width="13.625" style="523" customWidth="1"/>
    <col min="15620" max="15626" width="13.25" style="523" customWidth="1"/>
    <col min="15627" max="15628" width="12.5" style="523" customWidth="1"/>
    <col min="15629" max="15629" width="13.25" style="523" customWidth="1"/>
    <col min="15630" max="15630" width="2.375" style="523" customWidth="1"/>
    <col min="15631" max="15872" width="9" style="523"/>
    <col min="15873" max="15873" width="2.5" style="523" customWidth="1"/>
    <col min="15874" max="15874" width="5.375" style="523" customWidth="1"/>
    <col min="15875" max="15875" width="13.625" style="523" customWidth="1"/>
    <col min="15876" max="15882" width="13.25" style="523" customWidth="1"/>
    <col min="15883" max="15884" width="12.5" style="523" customWidth="1"/>
    <col min="15885" max="15885" width="13.25" style="523" customWidth="1"/>
    <col min="15886" max="15886" width="2.375" style="523" customWidth="1"/>
    <col min="15887" max="16128" width="9" style="523"/>
    <col min="16129" max="16129" width="2.5" style="523" customWidth="1"/>
    <col min="16130" max="16130" width="5.375" style="523" customWidth="1"/>
    <col min="16131" max="16131" width="13.625" style="523" customWidth="1"/>
    <col min="16132" max="16138" width="13.25" style="523" customWidth="1"/>
    <col min="16139" max="16140" width="12.5" style="523" customWidth="1"/>
    <col min="16141" max="16141" width="13.25" style="523" customWidth="1"/>
    <col min="16142" max="16142" width="2.375" style="523" customWidth="1"/>
    <col min="16143" max="16384" width="9" style="523"/>
  </cols>
  <sheetData>
    <row r="1" spans="1:24" ht="19.5" customHeight="1" x14ac:dyDescent="0.4">
      <c r="A1" s="522" t="s">
        <v>352</v>
      </c>
      <c r="B1" s="522"/>
      <c r="C1" s="522"/>
    </row>
    <row r="2" spans="1:24" ht="11.25" customHeight="1" x14ac:dyDescent="0.4">
      <c r="B2" s="524"/>
      <c r="C2" s="524"/>
      <c r="D2" s="524"/>
      <c r="E2" s="524"/>
      <c r="F2" s="524"/>
      <c r="G2" s="524"/>
      <c r="H2" s="524"/>
      <c r="I2" s="524"/>
      <c r="J2" s="524"/>
      <c r="K2" s="524"/>
      <c r="L2" s="524"/>
      <c r="M2" s="524"/>
      <c r="N2" s="525"/>
      <c r="O2" s="525"/>
      <c r="P2" s="525"/>
      <c r="Q2" s="525"/>
      <c r="R2" s="525"/>
      <c r="S2" s="525"/>
      <c r="T2" s="525"/>
      <c r="U2" s="525"/>
      <c r="V2" s="526"/>
      <c r="W2" s="526"/>
      <c r="X2" s="526"/>
    </row>
    <row r="3" spans="1:24" ht="26.25" customHeight="1" x14ac:dyDescent="0.4">
      <c r="A3" s="580" t="s">
        <v>353</v>
      </c>
      <c r="B3" s="580"/>
      <c r="C3" s="580"/>
      <c r="D3" s="580"/>
      <c r="E3" s="580"/>
      <c r="F3" s="580"/>
      <c r="G3" s="580"/>
      <c r="H3" s="580"/>
      <c r="I3" s="580"/>
      <c r="J3" s="580"/>
      <c r="K3" s="580"/>
      <c r="L3" s="580"/>
      <c r="M3" s="580"/>
      <c r="N3" s="581"/>
      <c r="O3" s="525"/>
      <c r="P3" s="525"/>
      <c r="Q3" s="525"/>
      <c r="R3" s="525"/>
      <c r="S3" s="525"/>
      <c r="T3" s="525"/>
      <c r="U3" s="525"/>
      <c r="V3" s="526"/>
      <c r="W3" s="526"/>
      <c r="X3" s="526"/>
    </row>
    <row r="4" spans="1:24" ht="19.5" customHeight="1" thickBot="1" x14ac:dyDescent="0.45">
      <c r="B4" s="525"/>
      <c r="C4" s="525"/>
      <c r="D4" s="525"/>
      <c r="E4" s="525"/>
      <c r="F4" s="525"/>
      <c r="G4" s="525"/>
      <c r="H4" s="525"/>
      <c r="I4" s="525"/>
      <c r="J4" s="525"/>
      <c r="K4" s="525"/>
      <c r="L4" s="525"/>
      <c r="M4" s="525"/>
      <c r="N4" s="525"/>
      <c r="O4" s="525"/>
      <c r="P4" s="525"/>
      <c r="Q4" s="525"/>
      <c r="R4" s="525"/>
      <c r="S4" s="525"/>
      <c r="T4" s="525"/>
      <c r="U4" s="525"/>
      <c r="V4" s="526"/>
      <c r="W4" s="526"/>
      <c r="X4" s="526"/>
    </row>
    <row r="5" spans="1:24" ht="18.75" customHeight="1" thickTop="1" thickBot="1" x14ac:dyDescent="0.45">
      <c r="B5" s="525"/>
      <c r="C5" s="527" t="s">
        <v>354</v>
      </c>
      <c r="D5" s="528"/>
      <c r="E5" s="529" t="s">
        <v>355</v>
      </c>
      <c r="F5" s="528"/>
      <c r="G5" s="529" t="s">
        <v>356</v>
      </c>
      <c r="H5" s="528"/>
      <c r="M5" s="525"/>
      <c r="N5" s="525"/>
      <c r="O5" s="525"/>
      <c r="P5" s="525"/>
      <c r="Q5" s="525"/>
      <c r="R5" s="525"/>
      <c r="S5" s="525"/>
      <c r="T5" s="525"/>
      <c r="U5" s="525"/>
      <c r="V5" s="526"/>
      <c r="W5" s="526"/>
      <c r="X5" s="526"/>
    </row>
    <row r="6" spans="1:24" ht="18.75" customHeight="1" thickTop="1" thickBot="1" x14ac:dyDescent="0.45">
      <c r="B6" s="525"/>
      <c r="C6" s="530"/>
      <c r="D6" s="530"/>
      <c r="E6" s="530"/>
      <c r="F6" s="530"/>
      <c r="G6" s="530"/>
      <c r="H6" s="530"/>
      <c r="I6" s="525"/>
      <c r="J6" s="525"/>
      <c r="K6" s="525"/>
      <c r="L6" s="525"/>
      <c r="M6" s="525"/>
      <c r="N6" s="525"/>
      <c r="O6" s="525"/>
      <c r="P6" s="525"/>
      <c r="Q6" s="525"/>
      <c r="R6" s="525"/>
      <c r="S6" s="525"/>
      <c r="T6" s="525"/>
      <c r="U6" s="525"/>
      <c r="V6" s="526"/>
      <c r="W6" s="526"/>
      <c r="X6" s="526"/>
    </row>
    <row r="7" spans="1:24" ht="18.75" customHeight="1" thickTop="1" x14ac:dyDescent="0.4">
      <c r="B7" s="525"/>
      <c r="C7" s="582" t="s">
        <v>357</v>
      </c>
      <c r="D7" s="583"/>
      <c r="E7" s="582" t="s">
        <v>358</v>
      </c>
      <c r="F7" s="583"/>
      <c r="G7" s="582" t="s">
        <v>359</v>
      </c>
      <c r="H7" s="583"/>
      <c r="I7" s="582" t="s">
        <v>360</v>
      </c>
      <c r="J7" s="583"/>
      <c r="K7" s="525"/>
      <c r="L7" s="525"/>
      <c r="M7" s="525"/>
      <c r="N7" s="525"/>
      <c r="O7" s="525"/>
      <c r="P7" s="525"/>
      <c r="Q7" s="525"/>
      <c r="R7" s="525"/>
      <c r="S7" s="525"/>
      <c r="T7" s="525"/>
      <c r="U7" s="525"/>
      <c r="V7" s="526"/>
      <c r="W7" s="526"/>
      <c r="X7" s="526"/>
    </row>
    <row r="8" spans="1:24" ht="18.75" customHeight="1" thickBot="1" x14ac:dyDescent="0.45">
      <c r="B8" s="525"/>
      <c r="C8" s="578"/>
      <c r="D8" s="579"/>
      <c r="E8" s="578"/>
      <c r="F8" s="579"/>
      <c r="G8" s="578"/>
      <c r="H8" s="579"/>
      <c r="I8" s="578"/>
      <c r="J8" s="579"/>
      <c r="K8" s="525"/>
      <c r="L8" s="525"/>
      <c r="M8" s="525"/>
      <c r="N8" s="525"/>
      <c r="O8" s="525"/>
      <c r="P8" s="525"/>
      <c r="Q8" s="525"/>
      <c r="R8" s="525"/>
      <c r="S8" s="525"/>
      <c r="T8" s="525"/>
      <c r="U8" s="525"/>
      <c r="V8" s="526"/>
      <c r="W8" s="526"/>
      <c r="X8" s="526"/>
    </row>
    <row r="9" spans="1:24" ht="26.45" customHeight="1" thickTop="1" x14ac:dyDescent="0.4">
      <c r="D9" s="531"/>
      <c r="E9" s="531"/>
      <c r="F9" s="531"/>
      <c r="G9" s="531"/>
      <c r="H9" s="531"/>
      <c r="I9" s="531"/>
      <c r="J9" s="531"/>
      <c r="K9" s="531"/>
      <c r="L9" s="531"/>
      <c r="M9" s="532" t="s">
        <v>361</v>
      </c>
    </row>
    <row r="10" spans="1:24" s="533" customFormat="1" ht="39.75" customHeight="1" x14ac:dyDescent="0.4">
      <c r="B10" s="567" t="s">
        <v>362</v>
      </c>
      <c r="C10" s="567" t="s">
        <v>363</v>
      </c>
      <c r="D10" s="567" t="s">
        <v>364</v>
      </c>
      <c r="E10" s="575" t="s">
        <v>365</v>
      </c>
      <c r="F10" s="576"/>
      <c r="G10" s="576"/>
      <c r="H10" s="576"/>
      <c r="I10" s="577"/>
      <c r="J10" s="567" t="s">
        <v>366</v>
      </c>
      <c r="K10" s="567" t="s">
        <v>367</v>
      </c>
      <c r="L10" s="567" t="s">
        <v>368</v>
      </c>
      <c r="M10" s="567" t="s">
        <v>369</v>
      </c>
      <c r="N10" s="570"/>
      <c r="O10" s="570"/>
      <c r="P10" s="570"/>
      <c r="Q10" s="570"/>
    </row>
    <row r="11" spans="1:24" ht="30" customHeight="1" x14ac:dyDescent="0.4">
      <c r="B11" s="568"/>
      <c r="C11" s="568"/>
      <c r="D11" s="574"/>
      <c r="E11" s="534"/>
      <c r="F11" s="535" t="s">
        <v>370</v>
      </c>
      <c r="G11" s="536" t="s">
        <v>371</v>
      </c>
      <c r="H11" s="537" t="s">
        <v>372</v>
      </c>
      <c r="I11" s="536" t="s">
        <v>373</v>
      </c>
      <c r="J11" s="574"/>
      <c r="K11" s="568"/>
      <c r="L11" s="568"/>
      <c r="M11" s="569"/>
    </row>
    <row r="12" spans="1:24" ht="30" customHeight="1" x14ac:dyDescent="0.4">
      <c r="B12" s="538"/>
      <c r="C12" s="538"/>
      <c r="D12" s="538"/>
      <c r="E12" s="538"/>
      <c r="F12" s="550"/>
      <c r="G12" s="538"/>
      <c r="H12" s="551"/>
      <c r="I12" s="538"/>
      <c r="J12" s="538"/>
      <c r="K12" s="543"/>
      <c r="L12" s="543"/>
      <c r="M12" s="552"/>
    </row>
    <row r="13" spans="1:24" ht="30" customHeight="1" x14ac:dyDescent="0.4">
      <c r="B13" s="538"/>
      <c r="C13" s="538"/>
      <c r="D13" s="538"/>
      <c r="E13" s="538"/>
      <c r="F13" s="550"/>
      <c r="G13" s="538"/>
      <c r="H13" s="551"/>
      <c r="I13" s="538"/>
      <c r="J13" s="538"/>
      <c r="K13" s="543"/>
      <c r="L13" s="543"/>
      <c r="M13" s="552"/>
      <c r="N13" s="540"/>
    </row>
    <row r="14" spans="1:24" ht="30" customHeight="1" x14ac:dyDescent="0.4">
      <c r="B14" s="538"/>
      <c r="C14" s="538"/>
      <c r="D14" s="538"/>
      <c r="E14" s="538"/>
      <c r="F14" s="550"/>
      <c r="G14" s="538"/>
      <c r="H14" s="551"/>
      <c r="I14" s="538"/>
      <c r="J14" s="538"/>
      <c r="K14" s="543"/>
      <c r="L14" s="543"/>
      <c r="M14" s="552"/>
      <c r="N14" s="540"/>
    </row>
    <row r="15" spans="1:24" ht="30" customHeight="1" x14ac:dyDescent="0.4">
      <c r="B15" s="538"/>
      <c r="C15" s="538"/>
      <c r="D15" s="538"/>
      <c r="E15" s="538"/>
      <c r="F15" s="550"/>
      <c r="G15" s="538"/>
      <c r="H15" s="551"/>
      <c r="I15" s="538"/>
      <c r="J15" s="538"/>
      <c r="K15" s="543"/>
      <c r="L15" s="543"/>
      <c r="M15" s="552"/>
      <c r="N15" s="540"/>
    </row>
    <row r="16" spans="1:24" ht="30" customHeight="1" x14ac:dyDescent="0.4">
      <c r="B16" s="538"/>
      <c r="C16" s="538"/>
      <c r="D16" s="538"/>
      <c r="E16" s="538"/>
      <c r="F16" s="550"/>
      <c r="G16" s="538"/>
      <c r="H16" s="551"/>
      <c r="I16" s="538"/>
      <c r="J16" s="538"/>
      <c r="K16" s="543"/>
      <c r="L16" s="543"/>
      <c r="M16" s="552"/>
      <c r="N16" s="540"/>
    </row>
    <row r="17" spans="2:14" ht="30" customHeight="1" x14ac:dyDescent="0.4">
      <c r="B17" s="538"/>
      <c r="C17" s="538"/>
      <c r="D17" s="538"/>
      <c r="E17" s="538"/>
      <c r="F17" s="550"/>
      <c r="G17" s="538"/>
      <c r="H17" s="551"/>
      <c r="I17" s="538"/>
      <c r="J17" s="538"/>
      <c r="K17" s="543"/>
      <c r="L17" s="543"/>
      <c r="M17" s="553"/>
      <c r="N17" s="540"/>
    </row>
    <row r="18" spans="2:14" s="541" customFormat="1" ht="30" customHeight="1" x14ac:dyDescent="0.4">
      <c r="B18" s="563" t="s">
        <v>374</v>
      </c>
      <c r="C18" s="563"/>
      <c r="D18" s="538">
        <f>SUM(D11:D17)</f>
        <v>0</v>
      </c>
      <c r="E18" s="538">
        <f t="shared" ref="E18:J18" si="0">SUM(E11:E17)</f>
        <v>0</v>
      </c>
      <c r="F18" s="550">
        <f t="shared" si="0"/>
        <v>0</v>
      </c>
      <c r="G18" s="538">
        <f t="shared" si="0"/>
        <v>0</v>
      </c>
      <c r="H18" s="551">
        <f t="shared" si="0"/>
        <v>0</v>
      </c>
      <c r="I18" s="538">
        <f t="shared" si="0"/>
        <v>0</v>
      </c>
      <c r="J18" s="538">
        <f t="shared" si="0"/>
        <v>0</v>
      </c>
      <c r="K18" s="543"/>
      <c r="L18" s="543"/>
      <c r="M18" s="544"/>
    </row>
    <row r="19" spans="2:14" s="541" customFormat="1" x14ac:dyDescent="0.4">
      <c r="B19" s="545"/>
      <c r="C19" s="545"/>
      <c r="D19" s="546"/>
      <c r="E19" s="546"/>
      <c r="F19" s="546"/>
      <c r="G19" s="546"/>
      <c r="H19" s="546"/>
      <c r="I19" s="546"/>
      <c r="J19" s="546"/>
      <c r="K19" s="547"/>
      <c r="L19" s="547"/>
      <c r="M19" s="548"/>
    </row>
    <row r="20" spans="2:14" s="549" customFormat="1" ht="18.600000000000001" customHeight="1" x14ac:dyDescent="0.4">
      <c r="B20" s="571" t="s">
        <v>375</v>
      </c>
      <c r="C20" s="572"/>
      <c r="D20" s="572"/>
      <c r="E20" s="572"/>
      <c r="F20" s="572"/>
      <c r="G20" s="572"/>
      <c r="H20" s="572"/>
      <c r="I20" s="572"/>
      <c r="J20" s="572"/>
      <c r="K20" s="572"/>
      <c r="L20" s="572"/>
      <c r="M20" s="572"/>
    </row>
    <row r="21" spans="2:14" s="549" customFormat="1" ht="18.600000000000001" customHeight="1" x14ac:dyDescent="0.4">
      <c r="B21" s="573" t="s">
        <v>378</v>
      </c>
      <c r="C21" s="572"/>
      <c r="D21" s="572"/>
      <c r="E21" s="572"/>
      <c r="F21" s="572"/>
      <c r="G21" s="572"/>
      <c r="H21" s="572"/>
      <c r="I21" s="572"/>
      <c r="J21" s="572"/>
      <c r="K21" s="572"/>
      <c r="L21" s="572"/>
      <c r="M21" s="572"/>
    </row>
    <row r="22" spans="2:14" s="541" customFormat="1" ht="18.600000000000001" customHeight="1" x14ac:dyDescent="0.4">
      <c r="B22" s="564" t="s">
        <v>376</v>
      </c>
      <c r="C22" s="565"/>
      <c r="D22" s="565"/>
      <c r="E22" s="565"/>
      <c r="F22" s="565"/>
      <c r="G22" s="565"/>
      <c r="H22" s="565"/>
      <c r="I22" s="565"/>
      <c r="J22" s="565"/>
      <c r="K22" s="565"/>
      <c r="L22" s="565"/>
      <c r="M22" s="565"/>
    </row>
    <row r="23" spans="2:14" s="541" customFormat="1" ht="18.75" customHeight="1" x14ac:dyDescent="0.4">
      <c r="B23" s="566" t="s">
        <v>377</v>
      </c>
      <c r="C23" s="565"/>
      <c r="D23" s="565"/>
      <c r="E23" s="565"/>
      <c r="F23" s="565"/>
      <c r="G23" s="565"/>
      <c r="H23" s="565"/>
      <c r="I23" s="565"/>
      <c r="J23" s="565"/>
      <c r="K23" s="565"/>
      <c r="L23" s="565"/>
      <c r="M23" s="565"/>
    </row>
    <row r="24" spans="2:14" s="541" customFormat="1" ht="17.45" customHeight="1" x14ac:dyDescent="0.4"/>
    <row r="25" spans="2:14" s="541" customFormat="1" ht="17.45" customHeight="1" x14ac:dyDescent="0.4"/>
    <row r="26" spans="2:14" s="541" customFormat="1" ht="17.45" customHeight="1" x14ac:dyDescent="0.4"/>
    <row r="27" spans="2:14" x14ac:dyDescent="0.4">
      <c r="B27" s="541"/>
      <c r="C27" s="541"/>
      <c r="D27" s="541"/>
      <c r="E27" s="541"/>
      <c r="F27" s="541"/>
      <c r="G27" s="541"/>
      <c r="H27" s="541"/>
      <c r="I27" s="541"/>
      <c r="J27" s="541"/>
      <c r="K27" s="541"/>
      <c r="L27" s="541"/>
      <c r="M27" s="541"/>
    </row>
    <row r="28" spans="2:14" x14ac:dyDescent="0.4">
      <c r="B28" s="541"/>
      <c r="C28" s="541"/>
      <c r="D28" s="541"/>
      <c r="E28" s="541"/>
      <c r="F28" s="541"/>
      <c r="G28" s="541"/>
      <c r="H28" s="541"/>
      <c r="I28" s="541"/>
      <c r="J28" s="541"/>
      <c r="K28" s="541"/>
      <c r="L28" s="541"/>
      <c r="M28" s="541"/>
    </row>
    <row r="29" spans="2:14" x14ac:dyDescent="0.4">
      <c r="B29" s="541"/>
      <c r="C29" s="541"/>
      <c r="D29" s="541"/>
      <c r="E29" s="541"/>
      <c r="F29" s="541"/>
      <c r="G29" s="541"/>
      <c r="H29" s="541"/>
      <c r="I29" s="541"/>
      <c r="J29" s="541"/>
      <c r="K29" s="541"/>
      <c r="L29" s="541"/>
      <c r="M29" s="541"/>
    </row>
    <row r="30" spans="2:14" x14ac:dyDescent="0.4">
      <c r="B30" s="541"/>
      <c r="C30" s="541"/>
      <c r="D30" s="541"/>
      <c r="E30" s="541"/>
      <c r="F30" s="541"/>
      <c r="G30" s="541"/>
      <c r="H30" s="541"/>
      <c r="I30" s="541"/>
      <c r="J30" s="541"/>
      <c r="K30" s="541"/>
      <c r="L30" s="541"/>
      <c r="M30" s="541"/>
    </row>
    <row r="31" spans="2:14" x14ac:dyDescent="0.4">
      <c r="B31" s="541"/>
      <c r="C31" s="541"/>
      <c r="D31" s="541"/>
      <c r="E31" s="541"/>
      <c r="F31" s="541"/>
      <c r="G31" s="541"/>
      <c r="H31" s="541"/>
      <c r="I31" s="541"/>
      <c r="J31" s="541"/>
      <c r="K31" s="541"/>
      <c r="L31" s="541"/>
      <c r="M31" s="541"/>
    </row>
    <row r="32" spans="2:14" x14ac:dyDescent="0.4">
      <c r="B32" s="541"/>
      <c r="C32" s="541"/>
      <c r="D32" s="541"/>
      <c r="E32" s="541"/>
      <c r="F32" s="541"/>
      <c r="G32" s="541"/>
      <c r="H32" s="541"/>
      <c r="I32" s="541"/>
      <c r="J32" s="541"/>
      <c r="K32" s="541"/>
      <c r="L32" s="541"/>
      <c r="M32" s="541"/>
    </row>
    <row r="33" spans="2:13" x14ac:dyDescent="0.4">
      <c r="B33" s="541"/>
      <c r="C33" s="541"/>
      <c r="D33" s="541"/>
      <c r="E33" s="541"/>
      <c r="F33" s="541"/>
      <c r="G33" s="541"/>
      <c r="H33" s="541"/>
      <c r="I33" s="541"/>
      <c r="J33" s="541"/>
      <c r="K33" s="541"/>
      <c r="L33" s="541"/>
      <c r="M33" s="541"/>
    </row>
    <row r="34" spans="2:13" x14ac:dyDescent="0.4">
      <c r="B34" s="541"/>
      <c r="C34" s="541"/>
      <c r="D34" s="541"/>
      <c r="E34" s="541"/>
      <c r="F34" s="541"/>
      <c r="G34" s="541"/>
      <c r="H34" s="541"/>
      <c r="I34" s="541"/>
      <c r="J34" s="541"/>
      <c r="K34" s="541"/>
      <c r="L34" s="541"/>
      <c r="M34" s="541"/>
    </row>
    <row r="35" spans="2:13" x14ac:dyDescent="0.4">
      <c r="B35" s="541"/>
      <c r="C35" s="541"/>
      <c r="D35" s="541"/>
      <c r="E35" s="541"/>
      <c r="F35" s="541"/>
      <c r="G35" s="541"/>
      <c r="H35" s="541"/>
      <c r="I35" s="541"/>
      <c r="J35" s="541"/>
      <c r="K35" s="541"/>
      <c r="L35" s="541"/>
      <c r="M35" s="541"/>
    </row>
    <row r="36" spans="2:13" x14ac:dyDescent="0.4">
      <c r="B36" s="541"/>
      <c r="C36" s="541"/>
      <c r="D36" s="541"/>
      <c r="E36" s="541"/>
      <c r="F36" s="541"/>
      <c r="G36" s="541"/>
      <c r="H36" s="541"/>
      <c r="I36" s="541"/>
      <c r="J36" s="541"/>
      <c r="K36" s="541"/>
      <c r="L36" s="541"/>
      <c r="M36" s="541"/>
    </row>
  </sheetData>
  <mergeCells count="23">
    <mergeCell ref="C8:D8"/>
    <mergeCell ref="E8:F8"/>
    <mergeCell ref="G8:H8"/>
    <mergeCell ref="I8:J8"/>
    <mergeCell ref="A3:N3"/>
    <mergeCell ref="C7:D7"/>
    <mergeCell ref="E7:F7"/>
    <mergeCell ref="G7:H7"/>
    <mergeCell ref="I7:J7"/>
    <mergeCell ref="B22:M22"/>
    <mergeCell ref="B23:M23"/>
    <mergeCell ref="L10:L11"/>
    <mergeCell ref="M10:M11"/>
    <mergeCell ref="N10:Q10"/>
    <mergeCell ref="B18:C18"/>
    <mergeCell ref="B20:M20"/>
    <mergeCell ref="B21:M21"/>
    <mergeCell ref="B10:B11"/>
    <mergeCell ref="C10:C11"/>
    <mergeCell ref="D10:D11"/>
    <mergeCell ref="E10:I10"/>
    <mergeCell ref="J10:J11"/>
    <mergeCell ref="K10:K11"/>
  </mergeCells>
  <phoneticPr fontId="19"/>
  <printOptions horizontalCentered="1" verticalCentered="1"/>
  <pageMargins left="0.47244094488188981" right="0.47244094488188981" top="0.78740157480314965" bottom="0.78740157480314965" header="0.47244094488188981" footer="0.23622047244094491"/>
  <pageSetup paperSize="9" scale="8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65F2C-AD10-4D4A-8581-55F4AD5F7884}">
  <sheetPr>
    <tabColor rgb="FFFFFF00"/>
  </sheetPr>
  <dimension ref="A1:X36"/>
  <sheetViews>
    <sheetView view="pageBreakPreview" zoomScaleNormal="50" zoomScaleSheetLayoutView="100" workbookViewId="0">
      <selection activeCell="D6" sqref="D6"/>
    </sheetView>
  </sheetViews>
  <sheetFormatPr defaultRowHeight="13.5" x14ac:dyDescent="0.4"/>
  <cols>
    <col min="1" max="1" width="2.5" style="523" customWidth="1"/>
    <col min="2" max="2" width="5.375" style="523" customWidth="1"/>
    <col min="3" max="3" width="13.625" style="523" customWidth="1"/>
    <col min="4" max="10" width="13.25" style="523" customWidth="1"/>
    <col min="11" max="12" width="12.5" style="523" customWidth="1"/>
    <col min="13" max="13" width="13.25" style="523" customWidth="1"/>
    <col min="14" max="14" width="2.375" style="523" customWidth="1"/>
    <col min="15" max="256" width="9" style="523"/>
    <col min="257" max="257" width="2.5" style="523" customWidth="1"/>
    <col min="258" max="258" width="5.375" style="523" customWidth="1"/>
    <col min="259" max="259" width="13.625" style="523" customWidth="1"/>
    <col min="260" max="266" width="13.25" style="523" customWidth="1"/>
    <col min="267" max="268" width="12.5" style="523" customWidth="1"/>
    <col min="269" max="269" width="13.25" style="523" customWidth="1"/>
    <col min="270" max="270" width="2.375" style="523" customWidth="1"/>
    <col min="271" max="512" width="9" style="523"/>
    <col min="513" max="513" width="2.5" style="523" customWidth="1"/>
    <col min="514" max="514" width="5.375" style="523" customWidth="1"/>
    <col min="515" max="515" width="13.625" style="523" customWidth="1"/>
    <col min="516" max="522" width="13.25" style="523" customWidth="1"/>
    <col min="523" max="524" width="12.5" style="523" customWidth="1"/>
    <col min="525" max="525" width="13.25" style="523" customWidth="1"/>
    <col min="526" max="526" width="2.375" style="523" customWidth="1"/>
    <col min="527" max="768" width="9" style="523"/>
    <col min="769" max="769" width="2.5" style="523" customWidth="1"/>
    <col min="770" max="770" width="5.375" style="523" customWidth="1"/>
    <col min="771" max="771" width="13.625" style="523" customWidth="1"/>
    <col min="772" max="778" width="13.25" style="523" customWidth="1"/>
    <col min="779" max="780" width="12.5" style="523" customWidth="1"/>
    <col min="781" max="781" width="13.25" style="523" customWidth="1"/>
    <col min="782" max="782" width="2.375" style="523" customWidth="1"/>
    <col min="783" max="1024" width="9" style="523"/>
    <col min="1025" max="1025" width="2.5" style="523" customWidth="1"/>
    <col min="1026" max="1026" width="5.375" style="523" customWidth="1"/>
    <col min="1027" max="1027" width="13.625" style="523" customWidth="1"/>
    <col min="1028" max="1034" width="13.25" style="523" customWidth="1"/>
    <col min="1035" max="1036" width="12.5" style="523" customWidth="1"/>
    <col min="1037" max="1037" width="13.25" style="523" customWidth="1"/>
    <col min="1038" max="1038" width="2.375" style="523" customWidth="1"/>
    <col min="1039" max="1280" width="9" style="523"/>
    <col min="1281" max="1281" width="2.5" style="523" customWidth="1"/>
    <col min="1282" max="1282" width="5.375" style="523" customWidth="1"/>
    <col min="1283" max="1283" width="13.625" style="523" customWidth="1"/>
    <col min="1284" max="1290" width="13.25" style="523" customWidth="1"/>
    <col min="1291" max="1292" width="12.5" style="523" customWidth="1"/>
    <col min="1293" max="1293" width="13.25" style="523" customWidth="1"/>
    <col min="1294" max="1294" width="2.375" style="523" customWidth="1"/>
    <col min="1295" max="1536" width="9" style="523"/>
    <col min="1537" max="1537" width="2.5" style="523" customWidth="1"/>
    <col min="1538" max="1538" width="5.375" style="523" customWidth="1"/>
    <col min="1539" max="1539" width="13.625" style="523" customWidth="1"/>
    <col min="1540" max="1546" width="13.25" style="523" customWidth="1"/>
    <col min="1547" max="1548" width="12.5" style="523" customWidth="1"/>
    <col min="1549" max="1549" width="13.25" style="523" customWidth="1"/>
    <col min="1550" max="1550" width="2.375" style="523" customWidth="1"/>
    <col min="1551" max="1792" width="9" style="523"/>
    <col min="1793" max="1793" width="2.5" style="523" customWidth="1"/>
    <col min="1794" max="1794" width="5.375" style="523" customWidth="1"/>
    <col min="1795" max="1795" width="13.625" style="523" customWidth="1"/>
    <col min="1796" max="1802" width="13.25" style="523" customWidth="1"/>
    <col min="1803" max="1804" width="12.5" style="523" customWidth="1"/>
    <col min="1805" max="1805" width="13.25" style="523" customWidth="1"/>
    <col min="1806" max="1806" width="2.375" style="523" customWidth="1"/>
    <col min="1807" max="2048" width="9" style="523"/>
    <col min="2049" max="2049" width="2.5" style="523" customWidth="1"/>
    <col min="2050" max="2050" width="5.375" style="523" customWidth="1"/>
    <col min="2051" max="2051" width="13.625" style="523" customWidth="1"/>
    <col min="2052" max="2058" width="13.25" style="523" customWidth="1"/>
    <col min="2059" max="2060" width="12.5" style="523" customWidth="1"/>
    <col min="2061" max="2061" width="13.25" style="523" customWidth="1"/>
    <col min="2062" max="2062" width="2.375" style="523" customWidth="1"/>
    <col min="2063" max="2304" width="9" style="523"/>
    <col min="2305" max="2305" width="2.5" style="523" customWidth="1"/>
    <col min="2306" max="2306" width="5.375" style="523" customWidth="1"/>
    <col min="2307" max="2307" width="13.625" style="523" customWidth="1"/>
    <col min="2308" max="2314" width="13.25" style="523" customWidth="1"/>
    <col min="2315" max="2316" width="12.5" style="523" customWidth="1"/>
    <col min="2317" max="2317" width="13.25" style="523" customWidth="1"/>
    <col min="2318" max="2318" width="2.375" style="523" customWidth="1"/>
    <col min="2319" max="2560" width="9" style="523"/>
    <col min="2561" max="2561" width="2.5" style="523" customWidth="1"/>
    <col min="2562" max="2562" width="5.375" style="523" customWidth="1"/>
    <col min="2563" max="2563" width="13.625" style="523" customWidth="1"/>
    <col min="2564" max="2570" width="13.25" style="523" customWidth="1"/>
    <col min="2571" max="2572" width="12.5" style="523" customWidth="1"/>
    <col min="2573" max="2573" width="13.25" style="523" customWidth="1"/>
    <col min="2574" max="2574" width="2.375" style="523" customWidth="1"/>
    <col min="2575" max="2816" width="9" style="523"/>
    <col min="2817" max="2817" width="2.5" style="523" customWidth="1"/>
    <col min="2818" max="2818" width="5.375" style="523" customWidth="1"/>
    <col min="2819" max="2819" width="13.625" style="523" customWidth="1"/>
    <col min="2820" max="2826" width="13.25" style="523" customWidth="1"/>
    <col min="2827" max="2828" width="12.5" style="523" customWidth="1"/>
    <col min="2829" max="2829" width="13.25" style="523" customWidth="1"/>
    <col min="2830" max="2830" width="2.375" style="523" customWidth="1"/>
    <col min="2831" max="3072" width="9" style="523"/>
    <col min="3073" max="3073" width="2.5" style="523" customWidth="1"/>
    <col min="3074" max="3074" width="5.375" style="523" customWidth="1"/>
    <col min="3075" max="3075" width="13.625" style="523" customWidth="1"/>
    <col min="3076" max="3082" width="13.25" style="523" customWidth="1"/>
    <col min="3083" max="3084" width="12.5" style="523" customWidth="1"/>
    <col min="3085" max="3085" width="13.25" style="523" customWidth="1"/>
    <col min="3086" max="3086" width="2.375" style="523" customWidth="1"/>
    <col min="3087" max="3328" width="9" style="523"/>
    <col min="3329" max="3329" width="2.5" style="523" customWidth="1"/>
    <col min="3330" max="3330" width="5.375" style="523" customWidth="1"/>
    <col min="3331" max="3331" width="13.625" style="523" customWidth="1"/>
    <col min="3332" max="3338" width="13.25" style="523" customWidth="1"/>
    <col min="3339" max="3340" width="12.5" style="523" customWidth="1"/>
    <col min="3341" max="3341" width="13.25" style="523" customWidth="1"/>
    <col min="3342" max="3342" width="2.375" style="523" customWidth="1"/>
    <col min="3343" max="3584" width="9" style="523"/>
    <col min="3585" max="3585" width="2.5" style="523" customWidth="1"/>
    <col min="3586" max="3586" width="5.375" style="523" customWidth="1"/>
    <col min="3587" max="3587" width="13.625" style="523" customWidth="1"/>
    <col min="3588" max="3594" width="13.25" style="523" customWidth="1"/>
    <col min="3595" max="3596" width="12.5" style="523" customWidth="1"/>
    <col min="3597" max="3597" width="13.25" style="523" customWidth="1"/>
    <col min="3598" max="3598" width="2.375" style="523" customWidth="1"/>
    <col min="3599" max="3840" width="9" style="523"/>
    <col min="3841" max="3841" width="2.5" style="523" customWidth="1"/>
    <col min="3842" max="3842" width="5.375" style="523" customWidth="1"/>
    <col min="3843" max="3843" width="13.625" style="523" customWidth="1"/>
    <col min="3844" max="3850" width="13.25" style="523" customWidth="1"/>
    <col min="3851" max="3852" width="12.5" style="523" customWidth="1"/>
    <col min="3853" max="3853" width="13.25" style="523" customWidth="1"/>
    <col min="3854" max="3854" width="2.375" style="523" customWidth="1"/>
    <col min="3855" max="4096" width="9" style="523"/>
    <col min="4097" max="4097" width="2.5" style="523" customWidth="1"/>
    <col min="4098" max="4098" width="5.375" style="523" customWidth="1"/>
    <col min="4099" max="4099" width="13.625" style="523" customWidth="1"/>
    <col min="4100" max="4106" width="13.25" style="523" customWidth="1"/>
    <col min="4107" max="4108" width="12.5" style="523" customWidth="1"/>
    <col min="4109" max="4109" width="13.25" style="523" customWidth="1"/>
    <col min="4110" max="4110" width="2.375" style="523" customWidth="1"/>
    <col min="4111" max="4352" width="9" style="523"/>
    <col min="4353" max="4353" width="2.5" style="523" customWidth="1"/>
    <col min="4354" max="4354" width="5.375" style="523" customWidth="1"/>
    <col min="4355" max="4355" width="13.625" style="523" customWidth="1"/>
    <col min="4356" max="4362" width="13.25" style="523" customWidth="1"/>
    <col min="4363" max="4364" width="12.5" style="523" customWidth="1"/>
    <col min="4365" max="4365" width="13.25" style="523" customWidth="1"/>
    <col min="4366" max="4366" width="2.375" style="523" customWidth="1"/>
    <col min="4367" max="4608" width="9" style="523"/>
    <col min="4609" max="4609" width="2.5" style="523" customWidth="1"/>
    <col min="4610" max="4610" width="5.375" style="523" customWidth="1"/>
    <col min="4611" max="4611" width="13.625" style="523" customWidth="1"/>
    <col min="4612" max="4618" width="13.25" style="523" customWidth="1"/>
    <col min="4619" max="4620" width="12.5" style="523" customWidth="1"/>
    <col min="4621" max="4621" width="13.25" style="523" customWidth="1"/>
    <col min="4622" max="4622" width="2.375" style="523" customWidth="1"/>
    <col min="4623" max="4864" width="9" style="523"/>
    <col min="4865" max="4865" width="2.5" style="523" customWidth="1"/>
    <col min="4866" max="4866" width="5.375" style="523" customWidth="1"/>
    <col min="4867" max="4867" width="13.625" style="523" customWidth="1"/>
    <col min="4868" max="4874" width="13.25" style="523" customWidth="1"/>
    <col min="4875" max="4876" width="12.5" style="523" customWidth="1"/>
    <col min="4877" max="4877" width="13.25" style="523" customWidth="1"/>
    <col min="4878" max="4878" width="2.375" style="523" customWidth="1"/>
    <col min="4879" max="5120" width="9" style="523"/>
    <col min="5121" max="5121" width="2.5" style="523" customWidth="1"/>
    <col min="5122" max="5122" width="5.375" style="523" customWidth="1"/>
    <col min="5123" max="5123" width="13.625" style="523" customWidth="1"/>
    <col min="5124" max="5130" width="13.25" style="523" customWidth="1"/>
    <col min="5131" max="5132" width="12.5" style="523" customWidth="1"/>
    <col min="5133" max="5133" width="13.25" style="523" customWidth="1"/>
    <col min="5134" max="5134" width="2.375" style="523" customWidth="1"/>
    <col min="5135" max="5376" width="9" style="523"/>
    <col min="5377" max="5377" width="2.5" style="523" customWidth="1"/>
    <col min="5378" max="5378" width="5.375" style="523" customWidth="1"/>
    <col min="5379" max="5379" width="13.625" style="523" customWidth="1"/>
    <col min="5380" max="5386" width="13.25" style="523" customWidth="1"/>
    <col min="5387" max="5388" width="12.5" style="523" customWidth="1"/>
    <col min="5389" max="5389" width="13.25" style="523" customWidth="1"/>
    <col min="5390" max="5390" width="2.375" style="523" customWidth="1"/>
    <col min="5391" max="5632" width="9" style="523"/>
    <col min="5633" max="5633" width="2.5" style="523" customWidth="1"/>
    <col min="5634" max="5634" width="5.375" style="523" customWidth="1"/>
    <col min="5635" max="5635" width="13.625" style="523" customWidth="1"/>
    <col min="5636" max="5642" width="13.25" style="523" customWidth="1"/>
    <col min="5643" max="5644" width="12.5" style="523" customWidth="1"/>
    <col min="5645" max="5645" width="13.25" style="523" customWidth="1"/>
    <col min="5646" max="5646" width="2.375" style="523" customWidth="1"/>
    <col min="5647" max="5888" width="9" style="523"/>
    <col min="5889" max="5889" width="2.5" style="523" customWidth="1"/>
    <col min="5890" max="5890" width="5.375" style="523" customWidth="1"/>
    <col min="5891" max="5891" width="13.625" style="523" customWidth="1"/>
    <col min="5892" max="5898" width="13.25" style="523" customWidth="1"/>
    <col min="5899" max="5900" width="12.5" style="523" customWidth="1"/>
    <col min="5901" max="5901" width="13.25" style="523" customWidth="1"/>
    <col min="5902" max="5902" width="2.375" style="523" customWidth="1"/>
    <col min="5903" max="6144" width="9" style="523"/>
    <col min="6145" max="6145" width="2.5" style="523" customWidth="1"/>
    <col min="6146" max="6146" width="5.375" style="523" customWidth="1"/>
    <col min="6147" max="6147" width="13.625" style="523" customWidth="1"/>
    <col min="6148" max="6154" width="13.25" style="523" customWidth="1"/>
    <col min="6155" max="6156" width="12.5" style="523" customWidth="1"/>
    <col min="6157" max="6157" width="13.25" style="523" customWidth="1"/>
    <col min="6158" max="6158" width="2.375" style="523" customWidth="1"/>
    <col min="6159" max="6400" width="9" style="523"/>
    <col min="6401" max="6401" width="2.5" style="523" customWidth="1"/>
    <col min="6402" max="6402" width="5.375" style="523" customWidth="1"/>
    <col min="6403" max="6403" width="13.625" style="523" customWidth="1"/>
    <col min="6404" max="6410" width="13.25" style="523" customWidth="1"/>
    <col min="6411" max="6412" width="12.5" style="523" customWidth="1"/>
    <col min="6413" max="6413" width="13.25" style="523" customWidth="1"/>
    <col min="6414" max="6414" width="2.375" style="523" customWidth="1"/>
    <col min="6415" max="6656" width="9" style="523"/>
    <col min="6657" max="6657" width="2.5" style="523" customWidth="1"/>
    <col min="6658" max="6658" width="5.375" style="523" customWidth="1"/>
    <col min="6659" max="6659" width="13.625" style="523" customWidth="1"/>
    <col min="6660" max="6666" width="13.25" style="523" customWidth="1"/>
    <col min="6667" max="6668" width="12.5" style="523" customWidth="1"/>
    <col min="6669" max="6669" width="13.25" style="523" customWidth="1"/>
    <col min="6670" max="6670" width="2.375" style="523" customWidth="1"/>
    <col min="6671" max="6912" width="9" style="523"/>
    <col min="6913" max="6913" width="2.5" style="523" customWidth="1"/>
    <col min="6914" max="6914" width="5.375" style="523" customWidth="1"/>
    <col min="6915" max="6915" width="13.625" style="523" customWidth="1"/>
    <col min="6916" max="6922" width="13.25" style="523" customWidth="1"/>
    <col min="6923" max="6924" width="12.5" style="523" customWidth="1"/>
    <col min="6925" max="6925" width="13.25" style="523" customWidth="1"/>
    <col min="6926" max="6926" width="2.375" style="523" customWidth="1"/>
    <col min="6927" max="7168" width="9" style="523"/>
    <col min="7169" max="7169" width="2.5" style="523" customWidth="1"/>
    <col min="7170" max="7170" width="5.375" style="523" customWidth="1"/>
    <col min="7171" max="7171" width="13.625" style="523" customWidth="1"/>
    <col min="7172" max="7178" width="13.25" style="523" customWidth="1"/>
    <col min="7179" max="7180" width="12.5" style="523" customWidth="1"/>
    <col min="7181" max="7181" width="13.25" style="523" customWidth="1"/>
    <col min="7182" max="7182" width="2.375" style="523" customWidth="1"/>
    <col min="7183" max="7424" width="9" style="523"/>
    <col min="7425" max="7425" width="2.5" style="523" customWidth="1"/>
    <col min="7426" max="7426" width="5.375" style="523" customWidth="1"/>
    <col min="7427" max="7427" width="13.625" style="523" customWidth="1"/>
    <col min="7428" max="7434" width="13.25" style="523" customWidth="1"/>
    <col min="7435" max="7436" width="12.5" style="523" customWidth="1"/>
    <col min="7437" max="7437" width="13.25" style="523" customWidth="1"/>
    <col min="7438" max="7438" width="2.375" style="523" customWidth="1"/>
    <col min="7439" max="7680" width="9" style="523"/>
    <col min="7681" max="7681" width="2.5" style="523" customWidth="1"/>
    <col min="7682" max="7682" width="5.375" style="523" customWidth="1"/>
    <col min="7683" max="7683" width="13.625" style="523" customWidth="1"/>
    <col min="7684" max="7690" width="13.25" style="523" customWidth="1"/>
    <col min="7691" max="7692" width="12.5" style="523" customWidth="1"/>
    <col min="7693" max="7693" width="13.25" style="523" customWidth="1"/>
    <col min="7694" max="7694" width="2.375" style="523" customWidth="1"/>
    <col min="7695" max="7936" width="9" style="523"/>
    <col min="7937" max="7937" width="2.5" style="523" customWidth="1"/>
    <col min="7938" max="7938" width="5.375" style="523" customWidth="1"/>
    <col min="7939" max="7939" width="13.625" style="523" customWidth="1"/>
    <col min="7940" max="7946" width="13.25" style="523" customWidth="1"/>
    <col min="7947" max="7948" width="12.5" style="523" customWidth="1"/>
    <col min="7949" max="7949" width="13.25" style="523" customWidth="1"/>
    <col min="7950" max="7950" width="2.375" style="523" customWidth="1"/>
    <col min="7951" max="8192" width="9" style="523"/>
    <col min="8193" max="8193" width="2.5" style="523" customWidth="1"/>
    <col min="8194" max="8194" width="5.375" style="523" customWidth="1"/>
    <col min="8195" max="8195" width="13.625" style="523" customWidth="1"/>
    <col min="8196" max="8202" width="13.25" style="523" customWidth="1"/>
    <col min="8203" max="8204" width="12.5" style="523" customWidth="1"/>
    <col min="8205" max="8205" width="13.25" style="523" customWidth="1"/>
    <col min="8206" max="8206" width="2.375" style="523" customWidth="1"/>
    <col min="8207" max="8448" width="9" style="523"/>
    <col min="8449" max="8449" width="2.5" style="523" customWidth="1"/>
    <col min="8450" max="8450" width="5.375" style="523" customWidth="1"/>
    <col min="8451" max="8451" width="13.625" style="523" customWidth="1"/>
    <col min="8452" max="8458" width="13.25" style="523" customWidth="1"/>
    <col min="8459" max="8460" width="12.5" style="523" customWidth="1"/>
    <col min="8461" max="8461" width="13.25" style="523" customWidth="1"/>
    <col min="8462" max="8462" width="2.375" style="523" customWidth="1"/>
    <col min="8463" max="8704" width="9" style="523"/>
    <col min="8705" max="8705" width="2.5" style="523" customWidth="1"/>
    <col min="8706" max="8706" width="5.375" style="523" customWidth="1"/>
    <col min="8707" max="8707" width="13.625" style="523" customWidth="1"/>
    <col min="8708" max="8714" width="13.25" style="523" customWidth="1"/>
    <col min="8715" max="8716" width="12.5" style="523" customWidth="1"/>
    <col min="8717" max="8717" width="13.25" style="523" customWidth="1"/>
    <col min="8718" max="8718" width="2.375" style="523" customWidth="1"/>
    <col min="8719" max="8960" width="9" style="523"/>
    <col min="8961" max="8961" width="2.5" style="523" customWidth="1"/>
    <col min="8962" max="8962" width="5.375" style="523" customWidth="1"/>
    <col min="8963" max="8963" width="13.625" style="523" customWidth="1"/>
    <col min="8964" max="8970" width="13.25" style="523" customWidth="1"/>
    <col min="8971" max="8972" width="12.5" style="523" customWidth="1"/>
    <col min="8973" max="8973" width="13.25" style="523" customWidth="1"/>
    <col min="8974" max="8974" width="2.375" style="523" customWidth="1"/>
    <col min="8975" max="9216" width="9" style="523"/>
    <col min="9217" max="9217" width="2.5" style="523" customWidth="1"/>
    <col min="9218" max="9218" width="5.375" style="523" customWidth="1"/>
    <col min="9219" max="9219" width="13.625" style="523" customWidth="1"/>
    <col min="9220" max="9226" width="13.25" style="523" customWidth="1"/>
    <col min="9227" max="9228" width="12.5" style="523" customWidth="1"/>
    <col min="9229" max="9229" width="13.25" style="523" customWidth="1"/>
    <col min="9230" max="9230" width="2.375" style="523" customWidth="1"/>
    <col min="9231" max="9472" width="9" style="523"/>
    <col min="9473" max="9473" width="2.5" style="523" customWidth="1"/>
    <col min="9474" max="9474" width="5.375" style="523" customWidth="1"/>
    <col min="9475" max="9475" width="13.625" style="523" customWidth="1"/>
    <col min="9476" max="9482" width="13.25" style="523" customWidth="1"/>
    <col min="9483" max="9484" width="12.5" style="523" customWidth="1"/>
    <col min="9485" max="9485" width="13.25" style="523" customWidth="1"/>
    <col min="9486" max="9486" width="2.375" style="523" customWidth="1"/>
    <col min="9487" max="9728" width="9" style="523"/>
    <col min="9729" max="9729" width="2.5" style="523" customWidth="1"/>
    <col min="9730" max="9730" width="5.375" style="523" customWidth="1"/>
    <col min="9731" max="9731" width="13.625" style="523" customWidth="1"/>
    <col min="9732" max="9738" width="13.25" style="523" customWidth="1"/>
    <col min="9739" max="9740" width="12.5" style="523" customWidth="1"/>
    <col min="9741" max="9741" width="13.25" style="523" customWidth="1"/>
    <col min="9742" max="9742" width="2.375" style="523" customWidth="1"/>
    <col min="9743" max="9984" width="9" style="523"/>
    <col min="9985" max="9985" width="2.5" style="523" customWidth="1"/>
    <col min="9986" max="9986" width="5.375" style="523" customWidth="1"/>
    <col min="9987" max="9987" width="13.625" style="523" customWidth="1"/>
    <col min="9988" max="9994" width="13.25" style="523" customWidth="1"/>
    <col min="9995" max="9996" width="12.5" style="523" customWidth="1"/>
    <col min="9997" max="9997" width="13.25" style="523" customWidth="1"/>
    <col min="9998" max="9998" width="2.375" style="523" customWidth="1"/>
    <col min="9999" max="10240" width="9" style="523"/>
    <col min="10241" max="10241" width="2.5" style="523" customWidth="1"/>
    <col min="10242" max="10242" width="5.375" style="523" customWidth="1"/>
    <col min="10243" max="10243" width="13.625" style="523" customWidth="1"/>
    <col min="10244" max="10250" width="13.25" style="523" customWidth="1"/>
    <col min="10251" max="10252" width="12.5" style="523" customWidth="1"/>
    <col min="10253" max="10253" width="13.25" style="523" customWidth="1"/>
    <col min="10254" max="10254" width="2.375" style="523" customWidth="1"/>
    <col min="10255" max="10496" width="9" style="523"/>
    <col min="10497" max="10497" width="2.5" style="523" customWidth="1"/>
    <col min="10498" max="10498" width="5.375" style="523" customWidth="1"/>
    <col min="10499" max="10499" width="13.625" style="523" customWidth="1"/>
    <col min="10500" max="10506" width="13.25" style="523" customWidth="1"/>
    <col min="10507" max="10508" width="12.5" style="523" customWidth="1"/>
    <col min="10509" max="10509" width="13.25" style="523" customWidth="1"/>
    <col min="10510" max="10510" width="2.375" style="523" customWidth="1"/>
    <col min="10511" max="10752" width="9" style="523"/>
    <col min="10753" max="10753" width="2.5" style="523" customWidth="1"/>
    <col min="10754" max="10754" width="5.375" style="523" customWidth="1"/>
    <col min="10755" max="10755" width="13.625" style="523" customWidth="1"/>
    <col min="10756" max="10762" width="13.25" style="523" customWidth="1"/>
    <col min="10763" max="10764" width="12.5" style="523" customWidth="1"/>
    <col min="10765" max="10765" width="13.25" style="523" customWidth="1"/>
    <col min="10766" max="10766" width="2.375" style="523" customWidth="1"/>
    <col min="10767" max="11008" width="9" style="523"/>
    <col min="11009" max="11009" width="2.5" style="523" customWidth="1"/>
    <col min="11010" max="11010" width="5.375" style="523" customWidth="1"/>
    <col min="11011" max="11011" width="13.625" style="523" customWidth="1"/>
    <col min="11012" max="11018" width="13.25" style="523" customWidth="1"/>
    <col min="11019" max="11020" width="12.5" style="523" customWidth="1"/>
    <col min="11021" max="11021" width="13.25" style="523" customWidth="1"/>
    <col min="11022" max="11022" width="2.375" style="523" customWidth="1"/>
    <col min="11023" max="11264" width="9" style="523"/>
    <col min="11265" max="11265" width="2.5" style="523" customWidth="1"/>
    <col min="11266" max="11266" width="5.375" style="523" customWidth="1"/>
    <col min="11267" max="11267" width="13.625" style="523" customWidth="1"/>
    <col min="11268" max="11274" width="13.25" style="523" customWidth="1"/>
    <col min="11275" max="11276" width="12.5" style="523" customWidth="1"/>
    <col min="11277" max="11277" width="13.25" style="523" customWidth="1"/>
    <col min="11278" max="11278" width="2.375" style="523" customWidth="1"/>
    <col min="11279" max="11520" width="9" style="523"/>
    <col min="11521" max="11521" width="2.5" style="523" customWidth="1"/>
    <col min="11522" max="11522" width="5.375" style="523" customWidth="1"/>
    <col min="11523" max="11523" width="13.625" style="523" customWidth="1"/>
    <col min="11524" max="11530" width="13.25" style="523" customWidth="1"/>
    <col min="11531" max="11532" width="12.5" style="523" customWidth="1"/>
    <col min="11533" max="11533" width="13.25" style="523" customWidth="1"/>
    <col min="11534" max="11534" width="2.375" style="523" customWidth="1"/>
    <col min="11535" max="11776" width="9" style="523"/>
    <col min="11777" max="11777" width="2.5" style="523" customWidth="1"/>
    <col min="11778" max="11778" width="5.375" style="523" customWidth="1"/>
    <col min="11779" max="11779" width="13.625" style="523" customWidth="1"/>
    <col min="11780" max="11786" width="13.25" style="523" customWidth="1"/>
    <col min="11787" max="11788" width="12.5" style="523" customWidth="1"/>
    <col min="11789" max="11789" width="13.25" style="523" customWidth="1"/>
    <col min="11790" max="11790" width="2.375" style="523" customWidth="1"/>
    <col min="11791" max="12032" width="9" style="523"/>
    <col min="12033" max="12033" width="2.5" style="523" customWidth="1"/>
    <col min="12034" max="12034" width="5.375" style="523" customWidth="1"/>
    <col min="12035" max="12035" width="13.625" style="523" customWidth="1"/>
    <col min="12036" max="12042" width="13.25" style="523" customWidth="1"/>
    <col min="12043" max="12044" width="12.5" style="523" customWidth="1"/>
    <col min="12045" max="12045" width="13.25" style="523" customWidth="1"/>
    <col min="12046" max="12046" width="2.375" style="523" customWidth="1"/>
    <col min="12047" max="12288" width="9" style="523"/>
    <col min="12289" max="12289" width="2.5" style="523" customWidth="1"/>
    <col min="12290" max="12290" width="5.375" style="523" customWidth="1"/>
    <col min="12291" max="12291" width="13.625" style="523" customWidth="1"/>
    <col min="12292" max="12298" width="13.25" style="523" customWidth="1"/>
    <col min="12299" max="12300" width="12.5" style="523" customWidth="1"/>
    <col min="12301" max="12301" width="13.25" style="523" customWidth="1"/>
    <col min="12302" max="12302" width="2.375" style="523" customWidth="1"/>
    <col min="12303" max="12544" width="9" style="523"/>
    <col min="12545" max="12545" width="2.5" style="523" customWidth="1"/>
    <col min="12546" max="12546" width="5.375" style="523" customWidth="1"/>
    <col min="12547" max="12547" width="13.625" style="523" customWidth="1"/>
    <col min="12548" max="12554" width="13.25" style="523" customWidth="1"/>
    <col min="12555" max="12556" width="12.5" style="523" customWidth="1"/>
    <col min="12557" max="12557" width="13.25" style="523" customWidth="1"/>
    <col min="12558" max="12558" width="2.375" style="523" customWidth="1"/>
    <col min="12559" max="12800" width="9" style="523"/>
    <col min="12801" max="12801" width="2.5" style="523" customWidth="1"/>
    <col min="12802" max="12802" width="5.375" style="523" customWidth="1"/>
    <col min="12803" max="12803" width="13.625" style="523" customWidth="1"/>
    <col min="12804" max="12810" width="13.25" style="523" customWidth="1"/>
    <col min="12811" max="12812" width="12.5" style="523" customWidth="1"/>
    <col min="12813" max="12813" width="13.25" style="523" customWidth="1"/>
    <col min="12814" max="12814" width="2.375" style="523" customWidth="1"/>
    <col min="12815" max="13056" width="9" style="523"/>
    <col min="13057" max="13057" width="2.5" style="523" customWidth="1"/>
    <col min="13058" max="13058" width="5.375" style="523" customWidth="1"/>
    <col min="13059" max="13059" width="13.625" style="523" customWidth="1"/>
    <col min="13060" max="13066" width="13.25" style="523" customWidth="1"/>
    <col min="13067" max="13068" width="12.5" style="523" customWidth="1"/>
    <col min="13069" max="13069" width="13.25" style="523" customWidth="1"/>
    <col min="13070" max="13070" width="2.375" style="523" customWidth="1"/>
    <col min="13071" max="13312" width="9" style="523"/>
    <col min="13313" max="13313" width="2.5" style="523" customWidth="1"/>
    <col min="13314" max="13314" width="5.375" style="523" customWidth="1"/>
    <col min="13315" max="13315" width="13.625" style="523" customWidth="1"/>
    <col min="13316" max="13322" width="13.25" style="523" customWidth="1"/>
    <col min="13323" max="13324" width="12.5" style="523" customWidth="1"/>
    <col min="13325" max="13325" width="13.25" style="523" customWidth="1"/>
    <col min="13326" max="13326" width="2.375" style="523" customWidth="1"/>
    <col min="13327" max="13568" width="9" style="523"/>
    <col min="13569" max="13569" width="2.5" style="523" customWidth="1"/>
    <col min="13570" max="13570" width="5.375" style="523" customWidth="1"/>
    <col min="13571" max="13571" width="13.625" style="523" customWidth="1"/>
    <col min="13572" max="13578" width="13.25" style="523" customWidth="1"/>
    <col min="13579" max="13580" width="12.5" style="523" customWidth="1"/>
    <col min="13581" max="13581" width="13.25" style="523" customWidth="1"/>
    <col min="13582" max="13582" width="2.375" style="523" customWidth="1"/>
    <col min="13583" max="13824" width="9" style="523"/>
    <col min="13825" max="13825" width="2.5" style="523" customWidth="1"/>
    <col min="13826" max="13826" width="5.375" style="523" customWidth="1"/>
    <col min="13827" max="13827" width="13.625" style="523" customWidth="1"/>
    <col min="13828" max="13834" width="13.25" style="523" customWidth="1"/>
    <col min="13835" max="13836" width="12.5" style="523" customWidth="1"/>
    <col min="13837" max="13837" width="13.25" style="523" customWidth="1"/>
    <col min="13838" max="13838" width="2.375" style="523" customWidth="1"/>
    <col min="13839" max="14080" width="9" style="523"/>
    <col min="14081" max="14081" width="2.5" style="523" customWidth="1"/>
    <col min="14082" max="14082" width="5.375" style="523" customWidth="1"/>
    <col min="14083" max="14083" width="13.625" style="523" customWidth="1"/>
    <col min="14084" max="14090" width="13.25" style="523" customWidth="1"/>
    <col min="14091" max="14092" width="12.5" style="523" customWidth="1"/>
    <col min="14093" max="14093" width="13.25" style="523" customWidth="1"/>
    <col min="14094" max="14094" width="2.375" style="523" customWidth="1"/>
    <col min="14095" max="14336" width="9" style="523"/>
    <col min="14337" max="14337" width="2.5" style="523" customWidth="1"/>
    <col min="14338" max="14338" width="5.375" style="523" customWidth="1"/>
    <col min="14339" max="14339" width="13.625" style="523" customWidth="1"/>
    <col min="14340" max="14346" width="13.25" style="523" customWidth="1"/>
    <col min="14347" max="14348" width="12.5" style="523" customWidth="1"/>
    <col min="14349" max="14349" width="13.25" style="523" customWidth="1"/>
    <col min="14350" max="14350" width="2.375" style="523" customWidth="1"/>
    <col min="14351" max="14592" width="9" style="523"/>
    <col min="14593" max="14593" width="2.5" style="523" customWidth="1"/>
    <col min="14594" max="14594" width="5.375" style="523" customWidth="1"/>
    <col min="14595" max="14595" width="13.625" style="523" customWidth="1"/>
    <col min="14596" max="14602" width="13.25" style="523" customWidth="1"/>
    <col min="14603" max="14604" width="12.5" style="523" customWidth="1"/>
    <col min="14605" max="14605" width="13.25" style="523" customWidth="1"/>
    <col min="14606" max="14606" width="2.375" style="523" customWidth="1"/>
    <col min="14607" max="14848" width="9" style="523"/>
    <col min="14849" max="14849" width="2.5" style="523" customWidth="1"/>
    <col min="14850" max="14850" width="5.375" style="523" customWidth="1"/>
    <col min="14851" max="14851" width="13.625" style="523" customWidth="1"/>
    <col min="14852" max="14858" width="13.25" style="523" customWidth="1"/>
    <col min="14859" max="14860" width="12.5" style="523" customWidth="1"/>
    <col min="14861" max="14861" width="13.25" style="523" customWidth="1"/>
    <col min="14862" max="14862" width="2.375" style="523" customWidth="1"/>
    <col min="14863" max="15104" width="9" style="523"/>
    <col min="15105" max="15105" width="2.5" style="523" customWidth="1"/>
    <col min="15106" max="15106" width="5.375" style="523" customWidth="1"/>
    <col min="15107" max="15107" width="13.625" style="523" customWidth="1"/>
    <col min="15108" max="15114" width="13.25" style="523" customWidth="1"/>
    <col min="15115" max="15116" width="12.5" style="523" customWidth="1"/>
    <col min="15117" max="15117" width="13.25" style="523" customWidth="1"/>
    <col min="15118" max="15118" width="2.375" style="523" customWidth="1"/>
    <col min="15119" max="15360" width="9" style="523"/>
    <col min="15361" max="15361" width="2.5" style="523" customWidth="1"/>
    <col min="15362" max="15362" width="5.375" style="523" customWidth="1"/>
    <col min="15363" max="15363" width="13.625" style="523" customWidth="1"/>
    <col min="15364" max="15370" width="13.25" style="523" customWidth="1"/>
    <col min="15371" max="15372" width="12.5" style="523" customWidth="1"/>
    <col min="15373" max="15373" width="13.25" style="523" customWidth="1"/>
    <col min="15374" max="15374" width="2.375" style="523" customWidth="1"/>
    <col min="15375" max="15616" width="9" style="523"/>
    <col min="15617" max="15617" width="2.5" style="523" customWidth="1"/>
    <col min="15618" max="15618" width="5.375" style="523" customWidth="1"/>
    <col min="15619" max="15619" width="13.625" style="523" customWidth="1"/>
    <col min="15620" max="15626" width="13.25" style="523" customWidth="1"/>
    <col min="15627" max="15628" width="12.5" style="523" customWidth="1"/>
    <col min="15629" max="15629" width="13.25" style="523" customWidth="1"/>
    <col min="15630" max="15630" width="2.375" style="523" customWidth="1"/>
    <col min="15631" max="15872" width="9" style="523"/>
    <col min="15873" max="15873" width="2.5" style="523" customWidth="1"/>
    <col min="15874" max="15874" width="5.375" style="523" customWidth="1"/>
    <col min="15875" max="15875" width="13.625" style="523" customWidth="1"/>
    <col min="15876" max="15882" width="13.25" style="523" customWidth="1"/>
    <col min="15883" max="15884" width="12.5" style="523" customWidth="1"/>
    <col min="15885" max="15885" width="13.25" style="523" customWidth="1"/>
    <col min="15886" max="15886" width="2.375" style="523" customWidth="1"/>
    <col min="15887" max="16128" width="9" style="523"/>
    <col min="16129" max="16129" width="2.5" style="523" customWidth="1"/>
    <col min="16130" max="16130" width="5.375" style="523" customWidth="1"/>
    <col min="16131" max="16131" width="13.625" style="523" customWidth="1"/>
    <col min="16132" max="16138" width="13.25" style="523" customWidth="1"/>
    <col min="16139" max="16140" width="12.5" style="523" customWidth="1"/>
    <col min="16141" max="16141" width="13.25" style="523" customWidth="1"/>
    <col min="16142" max="16142" width="2.375" style="523" customWidth="1"/>
    <col min="16143" max="16384" width="9" style="523"/>
  </cols>
  <sheetData>
    <row r="1" spans="1:24" ht="19.5" customHeight="1" x14ac:dyDescent="0.4">
      <c r="A1" s="522" t="s">
        <v>352</v>
      </c>
      <c r="B1" s="522"/>
      <c r="C1" s="522"/>
    </row>
    <row r="2" spans="1:24" ht="11.25" customHeight="1" x14ac:dyDescent="0.4">
      <c r="B2" s="524"/>
      <c r="C2" s="524"/>
      <c r="D2" s="524"/>
      <c r="E2" s="524"/>
      <c r="F2" s="524"/>
      <c r="G2" s="524"/>
      <c r="H2" s="524"/>
      <c r="I2" s="524"/>
      <c r="J2" s="524"/>
      <c r="K2" s="524"/>
      <c r="L2" s="524"/>
      <c r="M2" s="524"/>
      <c r="N2" s="525"/>
      <c r="O2" s="525"/>
      <c r="P2" s="525"/>
      <c r="Q2" s="525"/>
      <c r="R2" s="525"/>
      <c r="S2" s="525"/>
      <c r="T2" s="525"/>
      <c r="U2" s="525"/>
      <c r="V2" s="526"/>
      <c r="W2" s="526"/>
      <c r="X2" s="526"/>
    </row>
    <row r="3" spans="1:24" ht="26.25" customHeight="1" x14ac:dyDescent="0.4">
      <c r="A3" s="580" t="s">
        <v>353</v>
      </c>
      <c r="B3" s="580"/>
      <c r="C3" s="580"/>
      <c r="D3" s="580"/>
      <c r="E3" s="580"/>
      <c r="F3" s="580"/>
      <c r="G3" s="580"/>
      <c r="H3" s="580"/>
      <c r="I3" s="580"/>
      <c r="J3" s="580"/>
      <c r="K3" s="580"/>
      <c r="L3" s="580"/>
      <c r="M3" s="580"/>
      <c r="N3" s="581"/>
      <c r="O3" s="525"/>
      <c r="P3" s="525"/>
      <c r="Q3" s="525"/>
      <c r="R3" s="525"/>
      <c r="S3" s="525"/>
      <c r="T3" s="525"/>
      <c r="U3" s="525"/>
      <c r="V3" s="526"/>
      <c r="W3" s="526"/>
      <c r="X3" s="526"/>
    </row>
    <row r="4" spans="1:24" ht="19.5" customHeight="1" thickBot="1" x14ac:dyDescent="0.45">
      <c r="B4" s="525"/>
      <c r="C4" s="525"/>
      <c r="D4" s="525"/>
      <c r="E4" s="525"/>
      <c r="F4" s="525"/>
      <c r="G4" s="525"/>
      <c r="H4" s="525"/>
      <c r="I4" s="525"/>
      <c r="J4" s="525"/>
      <c r="K4" s="525"/>
      <c r="L4" s="525"/>
      <c r="M4" s="525"/>
      <c r="N4" s="525"/>
      <c r="O4" s="525"/>
      <c r="P4" s="525"/>
      <c r="Q4" s="525"/>
      <c r="R4" s="525"/>
      <c r="S4" s="525"/>
      <c r="T4" s="525"/>
      <c r="U4" s="525"/>
      <c r="V4" s="526"/>
      <c r="W4" s="526"/>
      <c r="X4" s="526"/>
    </row>
    <row r="5" spans="1:24" ht="18.75" customHeight="1" thickTop="1" thickBot="1" x14ac:dyDescent="0.45">
      <c r="B5" s="525"/>
      <c r="C5" s="527" t="s">
        <v>354</v>
      </c>
      <c r="D5" s="528"/>
      <c r="E5" s="529" t="s">
        <v>355</v>
      </c>
      <c r="F5" s="528"/>
      <c r="G5" s="529" t="s">
        <v>356</v>
      </c>
      <c r="H5" s="528"/>
      <c r="M5" s="525"/>
      <c r="N5" s="525"/>
      <c r="O5" s="525"/>
      <c r="P5" s="525"/>
      <c r="Q5" s="525"/>
      <c r="R5" s="525"/>
      <c r="S5" s="525"/>
      <c r="T5" s="525"/>
      <c r="U5" s="525"/>
      <c r="V5" s="526"/>
      <c r="W5" s="526"/>
      <c r="X5" s="526"/>
    </row>
    <row r="6" spans="1:24" ht="18.75" customHeight="1" thickTop="1" thickBot="1" x14ac:dyDescent="0.45">
      <c r="B6" s="525"/>
      <c r="C6" s="530"/>
      <c r="D6" s="530"/>
      <c r="E6" s="530"/>
      <c r="F6" s="530"/>
      <c r="G6" s="530"/>
      <c r="H6" s="530"/>
      <c r="I6" s="525"/>
      <c r="J6" s="525"/>
      <c r="K6" s="525"/>
      <c r="L6" s="525"/>
      <c r="M6" s="525"/>
      <c r="N6" s="525"/>
      <c r="O6" s="525"/>
      <c r="P6" s="525"/>
      <c r="Q6" s="525"/>
      <c r="R6" s="525"/>
      <c r="S6" s="525"/>
      <c r="T6" s="525"/>
      <c r="U6" s="525"/>
      <c r="V6" s="526"/>
      <c r="W6" s="526"/>
      <c r="X6" s="526"/>
    </row>
    <row r="7" spans="1:24" ht="18.75" customHeight="1" thickTop="1" x14ac:dyDescent="0.4">
      <c r="B7" s="525"/>
      <c r="C7" s="582" t="s">
        <v>357</v>
      </c>
      <c r="D7" s="583"/>
      <c r="E7" s="582" t="s">
        <v>358</v>
      </c>
      <c r="F7" s="583"/>
      <c r="G7" s="582" t="s">
        <v>359</v>
      </c>
      <c r="H7" s="583"/>
      <c r="I7" s="582" t="s">
        <v>360</v>
      </c>
      <c r="J7" s="583"/>
      <c r="K7" s="525"/>
      <c r="L7" s="525"/>
      <c r="M7" s="525"/>
      <c r="N7" s="525"/>
      <c r="O7" s="525"/>
      <c r="P7" s="525"/>
      <c r="Q7" s="525"/>
      <c r="R7" s="525"/>
      <c r="S7" s="525"/>
      <c r="T7" s="525"/>
      <c r="U7" s="525"/>
      <c r="V7" s="526"/>
      <c r="W7" s="526"/>
      <c r="X7" s="526"/>
    </row>
    <row r="8" spans="1:24" ht="18.75" customHeight="1" thickBot="1" x14ac:dyDescent="0.45">
      <c r="B8" s="525"/>
      <c r="C8" s="578"/>
      <c r="D8" s="579"/>
      <c r="E8" s="578"/>
      <c r="F8" s="579"/>
      <c r="G8" s="578"/>
      <c r="H8" s="579"/>
      <c r="I8" s="578"/>
      <c r="J8" s="579"/>
      <c r="K8" s="525"/>
      <c r="L8" s="525"/>
      <c r="M8" s="525"/>
      <c r="N8" s="525"/>
      <c r="O8" s="525"/>
      <c r="P8" s="525"/>
      <c r="Q8" s="525"/>
      <c r="R8" s="525"/>
      <c r="S8" s="525"/>
      <c r="T8" s="525"/>
      <c r="U8" s="525"/>
      <c r="V8" s="526"/>
      <c r="W8" s="526"/>
      <c r="X8" s="526"/>
    </row>
    <row r="9" spans="1:24" ht="26.45" customHeight="1" thickTop="1" x14ac:dyDescent="0.4">
      <c r="D9" s="531"/>
      <c r="E9" s="531"/>
      <c r="F9" s="531"/>
      <c r="G9" s="531"/>
      <c r="H9" s="531"/>
      <c r="I9" s="531"/>
      <c r="J9" s="531"/>
      <c r="K9" s="531"/>
      <c r="L9" s="531"/>
      <c r="M9" s="532" t="s">
        <v>361</v>
      </c>
    </row>
    <row r="10" spans="1:24" s="533" customFormat="1" ht="39.75" customHeight="1" x14ac:dyDescent="0.4">
      <c r="B10" s="567" t="s">
        <v>362</v>
      </c>
      <c r="C10" s="567" t="s">
        <v>363</v>
      </c>
      <c r="D10" s="567" t="s">
        <v>364</v>
      </c>
      <c r="E10" s="575" t="s">
        <v>365</v>
      </c>
      <c r="F10" s="576"/>
      <c r="G10" s="576"/>
      <c r="H10" s="576"/>
      <c r="I10" s="577"/>
      <c r="J10" s="567" t="s">
        <v>366</v>
      </c>
      <c r="K10" s="567" t="s">
        <v>367</v>
      </c>
      <c r="L10" s="567" t="s">
        <v>368</v>
      </c>
      <c r="M10" s="567" t="s">
        <v>369</v>
      </c>
      <c r="N10" s="570"/>
      <c r="O10" s="570"/>
      <c r="P10" s="570"/>
      <c r="Q10" s="570"/>
    </row>
    <row r="11" spans="1:24" ht="30" customHeight="1" x14ac:dyDescent="0.4">
      <c r="B11" s="568"/>
      <c r="C11" s="568"/>
      <c r="D11" s="574"/>
      <c r="E11" s="534"/>
      <c r="F11" s="535" t="s">
        <v>370</v>
      </c>
      <c r="G11" s="536" t="s">
        <v>371</v>
      </c>
      <c r="H11" s="537" t="s">
        <v>372</v>
      </c>
      <c r="I11" s="536" t="s">
        <v>373</v>
      </c>
      <c r="J11" s="574"/>
      <c r="K11" s="568"/>
      <c r="L11" s="568"/>
      <c r="M11" s="569"/>
    </row>
    <row r="12" spans="1:24" ht="30" customHeight="1" x14ac:dyDescent="0.4">
      <c r="B12" s="538"/>
      <c r="C12" s="538"/>
      <c r="D12" s="538"/>
      <c r="E12" s="538"/>
      <c r="F12" s="550"/>
      <c r="G12" s="538"/>
      <c r="H12" s="551"/>
      <c r="I12" s="538"/>
      <c r="J12" s="538"/>
      <c r="K12" s="543"/>
      <c r="L12" s="543"/>
      <c r="M12" s="552"/>
    </row>
    <row r="13" spans="1:24" ht="30" customHeight="1" x14ac:dyDescent="0.4">
      <c r="B13" s="538"/>
      <c r="C13" s="538"/>
      <c r="D13" s="538"/>
      <c r="E13" s="538"/>
      <c r="F13" s="550"/>
      <c r="G13" s="538"/>
      <c r="H13" s="551"/>
      <c r="I13" s="538"/>
      <c r="J13" s="538"/>
      <c r="K13" s="543"/>
      <c r="L13" s="543"/>
      <c r="M13" s="552"/>
      <c r="N13" s="540"/>
    </row>
    <row r="14" spans="1:24" ht="30" customHeight="1" x14ac:dyDescent="0.4">
      <c r="B14" s="538"/>
      <c r="C14" s="538"/>
      <c r="D14" s="538"/>
      <c r="E14" s="538"/>
      <c r="F14" s="550"/>
      <c r="G14" s="538"/>
      <c r="H14" s="551"/>
      <c r="I14" s="538"/>
      <c r="J14" s="538"/>
      <c r="K14" s="543"/>
      <c r="L14" s="543"/>
      <c r="M14" s="552"/>
      <c r="N14" s="540"/>
    </row>
    <row r="15" spans="1:24" ht="30" customHeight="1" x14ac:dyDescent="0.4">
      <c r="B15" s="538"/>
      <c r="C15" s="538"/>
      <c r="D15" s="538"/>
      <c r="E15" s="538"/>
      <c r="F15" s="550"/>
      <c r="G15" s="538"/>
      <c r="H15" s="551"/>
      <c r="I15" s="538"/>
      <c r="J15" s="538"/>
      <c r="K15" s="543"/>
      <c r="L15" s="543"/>
      <c r="M15" s="552"/>
      <c r="N15" s="540"/>
    </row>
    <row r="16" spans="1:24" ht="30" customHeight="1" x14ac:dyDescent="0.4">
      <c r="B16" s="538"/>
      <c r="C16" s="538"/>
      <c r="D16" s="538"/>
      <c r="E16" s="538"/>
      <c r="F16" s="550"/>
      <c r="G16" s="538"/>
      <c r="H16" s="551"/>
      <c r="I16" s="538"/>
      <c r="J16" s="538"/>
      <c r="K16" s="543"/>
      <c r="L16" s="543"/>
      <c r="M16" s="552"/>
      <c r="N16" s="540"/>
    </row>
    <row r="17" spans="2:14" ht="30" customHeight="1" x14ac:dyDescent="0.4">
      <c r="B17" s="538"/>
      <c r="C17" s="538"/>
      <c r="D17" s="538"/>
      <c r="E17" s="538"/>
      <c r="F17" s="550"/>
      <c r="G17" s="538"/>
      <c r="H17" s="551"/>
      <c r="I17" s="538"/>
      <c r="J17" s="538"/>
      <c r="K17" s="543"/>
      <c r="L17" s="543"/>
      <c r="M17" s="553"/>
      <c r="N17" s="540"/>
    </row>
    <row r="18" spans="2:14" s="541" customFormat="1" ht="30" customHeight="1" x14ac:dyDescent="0.4">
      <c r="B18" s="563" t="s">
        <v>374</v>
      </c>
      <c r="C18" s="563"/>
      <c r="D18" s="538">
        <f>SUM(D11:D17)</f>
        <v>0</v>
      </c>
      <c r="E18" s="538">
        <f t="shared" ref="E18:J18" si="0">SUM(E11:E17)</f>
        <v>0</v>
      </c>
      <c r="F18" s="550">
        <f t="shared" si="0"/>
        <v>0</v>
      </c>
      <c r="G18" s="538">
        <f t="shared" si="0"/>
        <v>0</v>
      </c>
      <c r="H18" s="551">
        <f t="shared" si="0"/>
        <v>0</v>
      </c>
      <c r="I18" s="538">
        <f t="shared" si="0"/>
        <v>0</v>
      </c>
      <c r="J18" s="538">
        <f t="shared" si="0"/>
        <v>0</v>
      </c>
      <c r="K18" s="543"/>
      <c r="L18" s="543"/>
      <c r="M18" s="544"/>
    </row>
    <row r="19" spans="2:14" s="541" customFormat="1" x14ac:dyDescent="0.4">
      <c r="B19" s="545"/>
      <c r="C19" s="545"/>
      <c r="D19" s="546"/>
      <c r="E19" s="546"/>
      <c r="F19" s="546"/>
      <c r="G19" s="546"/>
      <c r="H19" s="546"/>
      <c r="I19" s="546"/>
      <c r="J19" s="546"/>
      <c r="K19" s="547"/>
      <c r="L19" s="547"/>
      <c r="M19" s="548"/>
    </row>
    <row r="20" spans="2:14" s="549" customFormat="1" ht="18.600000000000001" customHeight="1" x14ac:dyDescent="0.4">
      <c r="B20" s="571" t="s">
        <v>375</v>
      </c>
      <c r="C20" s="572"/>
      <c r="D20" s="572"/>
      <c r="E20" s="572"/>
      <c r="F20" s="572"/>
      <c r="G20" s="572"/>
      <c r="H20" s="572"/>
      <c r="I20" s="572"/>
      <c r="J20" s="572"/>
      <c r="K20" s="572"/>
      <c r="L20" s="572"/>
      <c r="M20" s="572"/>
    </row>
    <row r="21" spans="2:14" s="549" customFormat="1" ht="18.600000000000001" customHeight="1" x14ac:dyDescent="0.4">
      <c r="B21" s="573" t="s">
        <v>378</v>
      </c>
      <c r="C21" s="572"/>
      <c r="D21" s="572"/>
      <c r="E21" s="572"/>
      <c r="F21" s="572"/>
      <c r="G21" s="572"/>
      <c r="H21" s="572"/>
      <c r="I21" s="572"/>
      <c r="J21" s="572"/>
      <c r="K21" s="572"/>
      <c r="L21" s="572"/>
      <c r="M21" s="572"/>
    </row>
    <row r="22" spans="2:14" s="541" customFormat="1" ht="18.600000000000001" customHeight="1" x14ac:dyDescent="0.4">
      <c r="B22" s="564" t="s">
        <v>376</v>
      </c>
      <c r="C22" s="565"/>
      <c r="D22" s="565"/>
      <c r="E22" s="565"/>
      <c r="F22" s="565"/>
      <c r="G22" s="565"/>
      <c r="H22" s="565"/>
      <c r="I22" s="565"/>
      <c r="J22" s="565"/>
      <c r="K22" s="565"/>
      <c r="L22" s="565"/>
      <c r="M22" s="565"/>
    </row>
    <row r="23" spans="2:14" s="541" customFormat="1" ht="18.75" customHeight="1" x14ac:dyDescent="0.4">
      <c r="B23" s="566" t="s">
        <v>377</v>
      </c>
      <c r="C23" s="565"/>
      <c r="D23" s="565"/>
      <c r="E23" s="565"/>
      <c r="F23" s="565"/>
      <c r="G23" s="565"/>
      <c r="H23" s="565"/>
      <c r="I23" s="565"/>
      <c r="J23" s="565"/>
      <c r="K23" s="565"/>
      <c r="L23" s="565"/>
      <c r="M23" s="565"/>
    </row>
    <row r="24" spans="2:14" s="541" customFormat="1" ht="17.45" customHeight="1" x14ac:dyDescent="0.4"/>
    <row r="25" spans="2:14" s="541" customFormat="1" ht="17.45" customHeight="1" x14ac:dyDescent="0.4"/>
    <row r="26" spans="2:14" s="541" customFormat="1" ht="17.45" customHeight="1" x14ac:dyDescent="0.4"/>
    <row r="27" spans="2:14" x14ac:dyDescent="0.4">
      <c r="B27" s="541"/>
      <c r="C27" s="541"/>
      <c r="D27" s="541"/>
      <c r="E27" s="541"/>
      <c r="F27" s="541"/>
      <c r="G27" s="541"/>
      <c r="H27" s="541"/>
      <c r="I27" s="541"/>
      <c r="J27" s="541"/>
      <c r="K27" s="541"/>
      <c r="L27" s="541"/>
      <c r="M27" s="541"/>
    </row>
    <row r="28" spans="2:14" x14ac:dyDescent="0.4">
      <c r="B28" s="541"/>
      <c r="C28" s="541"/>
      <c r="D28" s="541"/>
      <c r="E28" s="541"/>
      <c r="F28" s="541"/>
      <c r="G28" s="541"/>
      <c r="H28" s="541"/>
      <c r="I28" s="541"/>
      <c r="J28" s="541"/>
      <c r="K28" s="541"/>
      <c r="L28" s="541"/>
      <c r="M28" s="541"/>
    </row>
    <row r="29" spans="2:14" x14ac:dyDescent="0.4">
      <c r="B29" s="541"/>
      <c r="C29" s="541"/>
      <c r="D29" s="541"/>
      <c r="E29" s="541"/>
      <c r="F29" s="541"/>
      <c r="G29" s="541"/>
      <c r="H29" s="541"/>
      <c r="I29" s="541"/>
      <c r="J29" s="541"/>
      <c r="K29" s="541"/>
      <c r="L29" s="541"/>
      <c r="M29" s="541"/>
    </row>
    <row r="30" spans="2:14" x14ac:dyDescent="0.4">
      <c r="B30" s="541"/>
      <c r="C30" s="541"/>
      <c r="D30" s="541"/>
      <c r="E30" s="541"/>
      <c r="F30" s="541"/>
      <c r="G30" s="541"/>
      <c r="H30" s="541"/>
      <c r="I30" s="541"/>
      <c r="J30" s="541"/>
      <c r="K30" s="541"/>
      <c r="L30" s="541"/>
      <c r="M30" s="541"/>
    </row>
    <row r="31" spans="2:14" x14ac:dyDescent="0.4">
      <c r="B31" s="541"/>
      <c r="C31" s="541"/>
      <c r="D31" s="541"/>
      <c r="E31" s="541"/>
      <c r="F31" s="541"/>
      <c r="G31" s="541"/>
      <c r="H31" s="541"/>
      <c r="I31" s="541"/>
      <c r="J31" s="541"/>
      <c r="K31" s="541"/>
      <c r="L31" s="541"/>
      <c r="M31" s="541"/>
    </row>
    <row r="32" spans="2:14" x14ac:dyDescent="0.4">
      <c r="B32" s="541"/>
      <c r="C32" s="541"/>
      <c r="D32" s="541"/>
      <c r="E32" s="541"/>
      <c r="F32" s="541"/>
      <c r="G32" s="541"/>
      <c r="H32" s="541"/>
      <c r="I32" s="541"/>
      <c r="J32" s="541"/>
      <c r="K32" s="541"/>
      <c r="L32" s="541"/>
      <c r="M32" s="541"/>
    </row>
    <row r="33" spans="2:13" x14ac:dyDescent="0.4">
      <c r="B33" s="541"/>
      <c r="C33" s="541"/>
      <c r="D33" s="541"/>
      <c r="E33" s="541"/>
      <c r="F33" s="541"/>
      <c r="G33" s="541"/>
      <c r="H33" s="541"/>
      <c r="I33" s="541"/>
      <c r="J33" s="541"/>
      <c r="K33" s="541"/>
      <c r="L33" s="541"/>
      <c r="M33" s="541"/>
    </row>
    <row r="34" spans="2:13" x14ac:dyDescent="0.4">
      <c r="B34" s="541"/>
      <c r="C34" s="541"/>
      <c r="D34" s="541"/>
      <c r="E34" s="541"/>
      <c r="F34" s="541"/>
      <c r="G34" s="541"/>
      <c r="H34" s="541"/>
      <c r="I34" s="541"/>
      <c r="J34" s="541"/>
      <c r="K34" s="541"/>
      <c r="L34" s="541"/>
      <c r="M34" s="541"/>
    </row>
    <row r="35" spans="2:13" x14ac:dyDescent="0.4">
      <c r="B35" s="541"/>
      <c r="C35" s="541"/>
      <c r="D35" s="541"/>
      <c r="E35" s="541"/>
      <c r="F35" s="541"/>
      <c r="G35" s="541"/>
      <c r="H35" s="541"/>
      <c r="I35" s="541"/>
      <c r="J35" s="541"/>
      <c r="K35" s="541"/>
      <c r="L35" s="541"/>
      <c r="M35" s="541"/>
    </row>
    <row r="36" spans="2:13" x14ac:dyDescent="0.4">
      <c r="B36" s="541"/>
      <c r="C36" s="541"/>
      <c r="D36" s="541"/>
      <c r="E36" s="541"/>
      <c r="F36" s="541"/>
      <c r="G36" s="541"/>
      <c r="H36" s="541"/>
      <c r="I36" s="541"/>
      <c r="J36" s="541"/>
      <c r="K36" s="541"/>
      <c r="L36" s="541"/>
      <c r="M36" s="541"/>
    </row>
  </sheetData>
  <mergeCells count="23">
    <mergeCell ref="C8:D8"/>
    <mergeCell ref="E8:F8"/>
    <mergeCell ref="G8:H8"/>
    <mergeCell ref="I8:J8"/>
    <mergeCell ref="A3:N3"/>
    <mergeCell ref="C7:D7"/>
    <mergeCell ref="E7:F7"/>
    <mergeCell ref="G7:H7"/>
    <mergeCell ref="I7:J7"/>
    <mergeCell ref="B22:M22"/>
    <mergeCell ref="B23:M23"/>
    <mergeCell ref="L10:L11"/>
    <mergeCell ref="M10:M11"/>
    <mergeCell ref="N10:Q10"/>
    <mergeCell ref="B18:C18"/>
    <mergeCell ref="B20:M20"/>
    <mergeCell ref="B21:M21"/>
    <mergeCell ref="B10:B11"/>
    <mergeCell ref="C10:C11"/>
    <mergeCell ref="D10:D11"/>
    <mergeCell ref="E10:I10"/>
    <mergeCell ref="J10:J11"/>
    <mergeCell ref="K10:K11"/>
  </mergeCells>
  <phoneticPr fontId="19"/>
  <printOptions horizontalCentered="1" verticalCentered="1"/>
  <pageMargins left="0.47244094488188981" right="0.47244094488188981" top="0.78740157480314965" bottom="0.78740157480314965" header="0.47244094488188981" footer="0.23622047244094491"/>
  <pageSetup paperSize="9" scale="8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7D952-35BC-4B43-A39D-4D1C4DA2628D}">
  <sheetPr>
    <pageSetUpPr fitToPage="1"/>
  </sheetPr>
  <dimension ref="A1:HD61"/>
  <sheetViews>
    <sheetView view="pageBreakPreview" topLeftCell="A36" zoomScale="90" zoomScaleNormal="90" zoomScaleSheetLayoutView="90" workbookViewId="0">
      <selection activeCell="A36" sqref="A36:A40"/>
    </sheetView>
  </sheetViews>
  <sheetFormatPr defaultColWidth="10.625" defaultRowHeight="18.75" x14ac:dyDescent="0.4"/>
  <cols>
    <col min="1" max="9" width="11.25" customWidth="1"/>
    <col min="10" max="11" width="11.5" customWidth="1"/>
    <col min="12" max="16" width="11.25" hidden="1" customWidth="1"/>
    <col min="17" max="25" width="11.25" customWidth="1"/>
    <col min="26" max="27" width="10.25" customWidth="1"/>
    <col min="28" max="31" width="10.25" hidden="1" customWidth="1"/>
    <col min="32" max="32" width="11.25" hidden="1" customWidth="1"/>
    <col min="33" max="81" width="11.25" customWidth="1"/>
    <col min="82" max="104" width="11.25" hidden="1" customWidth="1"/>
    <col min="105" max="128" width="11.25" customWidth="1"/>
    <col min="129" max="129" width="11.125" customWidth="1"/>
    <col min="130" max="138" width="10.125" hidden="1" customWidth="1"/>
    <col min="139" max="139" width="9.75" hidden="1" customWidth="1"/>
    <col min="140" max="145" width="10.125" hidden="1" customWidth="1"/>
    <col min="146" max="146" width="10.25" hidden="1" customWidth="1"/>
    <col min="147" max="165" width="10.125" hidden="1" customWidth="1"/>
    <col min="166" max="175" width="11.25" customWidth="1"/>
    <col min="176" max="176" width="12.375" customWidth="1"/>
    <col min="177" max="177" width="11.25" customWidth="1"/>
    <col min="178" max="178" width="12.75" customWidth="1"/>
    <col min="179" max="179" width="11.25" customWidth="1"/>
    <col min="180" max="180" width="11.875" customWidth="1"/>
    <col min="181" max="183" width="11.25" customWidth="1"/>
    <col min="184" max="184" width="11.875" customWidth="1"/>
    <col min="185" max="210" width="11.25" customWidth="1"/>
    <col min="211" max="211" width="10.125" customWidth="1"/>
    <col min="212" max="212" width="10.75" customWidth="1"/>
    <col min="213" max="217" width="10.125" customWidth="1"/>
  </cols>
  <sheetData>
    <row r="1" spans="1:212" s="60" customFormat="1" ht="28.15" hidden="1" customHeight="1" thickBot="1" x14ac:dyDescent="0.45">
      <c r="A1" s="283" t="s">
        <v>281</v>
      </c>
      <c r="B1" s="281" t="s">
        <v>279</v>
      </c>
      <c r="C1" s="282" t="s">
        <v>280</v>
      </c>
      <c r="D1" s="19">
        <v>0</v>
      </c>
      <c r="E1" s="19">
        <v>518958000</v>
      </c>
      <c r="F1" s="19">
        <v>1451408000</v>
      </c>
      <c r="G1" s="19">
        <v>0</v>
      </c>
      <c r="H1" s="19">
        <v>0</v>
      </c>
      <c r="I1" s="19">
        <v>0</v>
      </c>
      <c r="J1" s="19">
        <v>288842000</v>
      </c>
      <c r="K1" s="19">
        <v>0</v>
      </c>
      <c r="L1" s="19"/>
      <c r="M1" s="19"/>
      <c r="N1" s="19"/>
      <c r="O1" s="19"/>
      <c r="P1" s="19"/>
      <c r="Q1" s="8">
        <f t="shared" ref="Q1:Q15" si="0">SUM(D1:P1)</f>
        <v>2259208000</v>
      </c>
      <c r="R1" s="12">
        <v>0</v>
      </c>
      <c r="S1" s="68">
        <v>394137000</v>
      </c>
      <c r="T1" s="68">
        <v>0</v>
      </c>
      <c r="U1" s="68">
        <v>49701000</v>
      </c>
      <c r="V1" s="68">
        <v>146758000</v>
      </c>
      <c r="W1" s="13">
        <v>0</v>
      </c>
      <c r="X1" s="69">
        <v>0</v>
      </c>
      <c r="Y1" s="69">
        <v>0</v>
      </c>
      <c r="Z1" s="69">
        <v>186460000</v>
      </c>
      <c r="AA1" s="69">
        <v>102382000</v>
      </c>
      <c r="AB1" s="69"/>
      <c r="AC1" s="69"/>
      <c r="AD1" s="69"/>
      <c r="AE1" s="69"/>
      <c r="AF1" s="69"/>
      <c r="AG1" s="10">
        <f t="shared" ref="AG1:AG15" si="1">SUM(R1:AF1)</f>
        <v>879438000</v>
      </c>
      <c r="AH1" s="6">
        <f t="shared" ref="AH1:AH15" si="2">R1</f>
        <v>0</v>
      </c>
      <c r="AI1" s="11">
        <v>0</v>
      </c>
      <c r="AJ1" s="7">
        <f t="shared" ref="AJ1:AJ15" si="3">AH1-AI1</f>
        <v>0</v>
      </c>
      <c r="AK1" s="70">
        <f t="shared" ref="AK1:AK15" si="4">SUM(AL1:AQ1)</f>
        <v>0</v>
      </c>
      <c r="AL1" s="71">
        <v>0</v>
      </c>
      <c r="AM1" s="71">
        <v>0</v>
      </c>
      <c r="AN1" s="71">
        <v>0</v>
      </c>
      <c r="AO1" s="71">
        <v>0</v>
      </c>
      <c r="AP1" s="71">
        <v>0</v>
      </c>
      <c r="AQ1" s="80">
        <v>0</v>
      </c>
      <c r="AR1" s="71">
        <v>0</v>
      </c>
      <c r="AS1" s="10">
        <f t="shared" ref="AS1:AS15" si="5">AI1-AK1</f>
        <v>0</v>
      </c>
      <c r="AT1" s="6">
        <f t="shared" ref="AT1:AT15" si="6">S1</f>
        <v>394137000</v>
      </c>
      <c r="AU1" s="11">
        <v>394137000</v>
      </c>
      <c r="AV1" s="7">
        <f t="shared" ref="AV1:AV15" si="7">AT1-AU1</f>
        <v>0</v>
      </c>
      <c r="AW1" s="70">
        <f t="shared" ref="AW1:AW15" si="8">SUM(AX1:BB1)</f>
        <v>394137000</v>
      </c>
      <c r="AX1" s="136">
        <v>394137000</v>
      </c>
      <c r="AY1" s="136">
        <v>0</v>
      </c>
      <c r="AZ1" s="136">
        <v>0</v>
      </c>
      <c r="BA1" s="136">
        <v>0</v>
      </c>
      <c r="BB1" s="80">
        <v>0</v>
      </c>
      <c r="BC1" s="136">
        <v>0</v>
      </c>
      <c r="BD1" s="79">
        <f t="shared" ref="BD1:BD15" si="9">AU1-AW1</f>
        <v>0</v>
      </c>
      <c r="BE1" s="6">
        <f t="shared" ref="BE1:BE15" si="10">T1</f>
        <v>0</v>
      </c>
      <c r="BF1" s="11">
        <v>0</v>
      </c>
      <c r="BG1" s="7">
        <f t="shared" ref="BG1:BG15" si="11">BE1-BF1</f>
        <v>0</v>
      </c>
      <c r="BH1" s="178">
        <f t="shared" ref="BH1:BH15" si="12">SUM(BI1:BL1)</f>
        <v>0</v>
      </c>
      <c r="BI1" s="136">
        <v>0</v>
      </c>
      <c r="BJ1" s="136">
        <v>0</v>
      </c>
      <c r="BK1" s="136">
        <v>0</v>
      </c>
      <c r="BL1" s="80">
        <v>0</v>
      </c>
      <c r="BM1" s="136">
        <v>0</v>
      </c>
      <c r="BN1" s="79">
        <f t="shared" ref="BN1:BN15" si="13">BF1-BH1</f>
        <v>0</v>
      </c>
      <c r="BO1" s="6">
        <f t="shared" ref="BO1:BO15" si="14">U1</f>
        <v>49701000</v>
      </c>
      <c r="BP1" s="11">
        <v>49701000</v>
      </c>
      <c r="BQ1" s="7">
        <f t="shared" ref="BQ1:BQ15" si="15">BO1-BP1</f>
        <v>0</v>
      </c>
      <c r="BR1" s="178">
        <f t="shared" ref="BR1:BR15" si="16">SUM(BS1:BU1)</f>
        <v>49701000</v>
      </c>
      <c r="BS1" s="136">
        <v>49701000</v>
      </c>
      <c r="BT1" s="136">
        <v>0</v>
      </c>
      <c r="BU1" s="80">
        <v>0</v>
      </c>
      <c r="BV1" s="136">
        <v>0</v>
      </c>
      <c r="BW1" s="79">
        <f t="shared" ref="BW1:BW15" si="17">BP1-BR1</f>
        <v>0</v>
      </c>
      <c r="BX1" s="6">
        <f t="shared" ref="BX1:BX15" si="18">V1</f>
        <v>146758000</v>
      </c>
      <c r="BY1" s="11">
        <v>146758000</v>
      </c>
      <c r="BZ1" s="7">
        <f t="shared" ref="BZ1:BZ15" si="19">BX1-BY1</f>
        <v>0</v>
      </c>
      <c r="CA1" s="178">
        <f t="shared" ref="CA1:CA15" si="20">SUM(CB1:CB1)</f>
        <v>75120000</v>
      </c>
      <c r="CB1" s="80">
        <f>75120000</f>
        <v>75120000</v>
      </c>
      <c r="CC1" s="79">
        <f t="shared" ref="CC1:CC15" si="21">BY1-CA1</f>
        <v>71638000</v>
      </c>
      <c r="CD1" s="9">
        <f t="shared" ref="CD1:CD15" si="22">W1</f>
        <v>0</v>
      </c>
      <c r="CE1" s="13"/>
      <c r="CF1" s="21">
        <f t="shared" ref="CF1:CF15" si="23">CD1-CE1</f>
        <v>0</v>
      </c>
      <c r="CG1" s="70">
        <f t="shared" ref="CG1:CG15" si="24">SUM(CH1:CM1)</f>
        <v>0</v>
      </c>
      <c r="CH1" s="71"/>
      <c r="CI1" s="136"/>
      <c r="CJ1" s="136"/>
      <c r="CK1" s="136"/>
      <c r="CL1" s="177"/>
      <c r="CM1" s="80"/>
      <c r="CN1" s="136"/>
      <c r="CO1" s="20">
        <f t="shared" ref="CO1:CO15" si="25">CE1-CG1</f>
        <v>0</v>
      </c>
      <c r="CP1" s="107">
        <f t="shared" ref="CP1:CP15" si="26">X1</f>
        <v>0</v>
      </c>
      <c r="CQ1" s="13"/>
      <c r="CR1" s="108">
        <f t="shared" ref="CR1:CR15" si="27">CP1-CQ1</f>
        <v>0</v>
      </c>
      <c r="CS1" s="109">
        <f t="shared" ref="CS1:CS15" si="28">SUM(CT1:CX1)</f>
        <v>0</v>
      </c>
      <c r="CT1" s="136"/>
      <c r="CU1" s="136"/>
      <c r="CV1" s="136"/>
      <c r="CW1" s="177"/>
      <c r="CX1" s="80"/>
      <c r="CY1" s="13"/>
      <c r="CZ1" s="110">
        <f t="shared" ref="CZ1:CZ15" si="29">CQ1-CS1</f>
        <v>0</v>
      </c>
      <c r="DA1" s="6">
        <f t="shared" ref="DA1:DA15" si="30">Y1</f>
        <v>0</v>
      </c>
      <c r="DB1" s="11">
        <v>0</v>
      </c>
      <c r="DC1" s="7">
        <f t="shared" ref="DC1:DC15" si="31">DA1-DB1</f>
        <v>0</v>
      </c>
      <c r="DD1" s="178">
        <f t="shared" ref="DD1:DD15" si="32">SUM(DE1:DH1)</f>
        <v>0</v>
      </c>
      <c r="DE1" s="136">
        <v>0</v>
      </c>
      <c r="DF1" s="136">
        <v>0</v>
      </c>
      <c r="DG1" s="136">
        <v>0</v>
      </c>
      <c r="DH1" s="80">
        <v>0</v>
      </c>
      <c r="DI1" s="136">
        <v>0</v>
      </c>
      <c r="DJ1" s="79">
        <f t="shared" ref="DJ1:DJ15" si="33">DB1-DD1</f>
        <v>0</v>
      </c>
      <c r="DK1" s="6">
        <f t="shared" ref="DK1:DK15" si="34">Z1</f>
        <v>186460000</v>
      </c>
      <c r="DL1" s="11">
        <v>186460000</v>
      </c>
      <c r="DM1" s="7">
        <f t="shared" ref="DM1:DM15" si="35">DK1-DL1</f>
        <v>0</v>
      </c>
      <c r="DN1" s="178">
        <f t="shared" ref="DN1:DN15" si="36">SUM(DO1:DQ1)</f>
        <v>186460000</v>
      </c>
      <c r="DO1" s="136">
        <v>186460000</v>
      </c>
      <c r="DP1" s="136">
        <v>0</v>
      </c>
      <c r="DQ1" s="80">
        <v>0</v>
      </c>
      <c r="DR1" s="11">
        <v>0</v>
      </c>
      <c r="DS1" s="8">
        <f t="shared" ref="DS1:DS15" si="37">DL1-DN1</f>
        <v>0</v>
      </c>
      <c r="DT1" s="6">
        <f t="shared" ref="DT1:DT15" si="38">AA1</f>
        <v>102382000</v>
      </c>
      <c r="DU1" s="11">
        <v>102382000</v>
      </c>
      <c r="DV1" s="7">
        <f t="shared" ref="DV1:DV15" si="39">DT1-DU1</f>
        <v>0</v>
      </c>
      <c r="DW1" s="178">
        <f t="shared" ref="DW1:DW15" si="40">SUM(DX1:DX1)</f>
        <v>102382000</v>
      </c>
      <c r="DX1" s="80">
        <v>102382000</v>
      </c>
      <c r="DY1" s="79">
        <f t="shared" ref="DY1:DY15" si="41">DU1-DW1</f>
        <v>0</v>
      </c>
      <c r="DZ1" s="135">
        <f t="shared" ref="DZ1:DZ15" si="42">AB1</f>
        <v>0</v>
      </c>
      <c r="EA1" s="136"/>
      <c r="EB1" s="70">
        <f t="shared" ref="EB1:EB15" si="43">DZ1-EA1</f>
        <v>0</v>
      </c>
      <c r="EC1" s="109">
        <f t="shared" ref="EC1:EC15" si="44">SUM(ED1:EH1)</f>
        <v>0</v>
      </c>
      <c r="ED1" s="136"/>
      <c r="EE1" s="71"/>
      <c r="EF1" s="71"/>
      <c r="EG1" s="188"/>
      <c r="EH1" s="80"/>
      <c r="EI1" s="468">
        <f t="shared" ref="EI1:EI15" si="45">EA1-EC1</f>
        <v>0</v>
      </c>
      <c r="EJ1" s="135">
        <f t="shared" ref="EJ1:EJ15" si="46">AC1</f>
        <v>0</v>
      </c>
      <c r="EK1" s="136"/>
      <c r="EL1" s="70">
        <f t="shared" ref="EL1:EL15" si="47">EJ1-EK1</f>
        <v>0</v>
      </c>
      <c r="EM1" s="109">
        <f t="shared" ref="EM1:EM15" si="48">SUM(EN1:EO1)</f>
        <v>0</v>
      </c>
      <c r="EN1" s="71"/>
      <c r="EO1" s="80"/>
      <c r="EP1" s="468">
        <f t="shared" ref="EP1:EP15" si="49">EK1-EM1</f>
        <v>0</v>
      </c>
      <c r="EQ1" s="135">
        <f t="shared" ref="EQ1:EQ15" si="50">AD1</f>
        <v>0</v>
      </c>
      <c r="ER1" s="136"/>
      <c r="ES1" s="70">
        <f t="shared" ref="ES1:ES15" si="51">EQ1-ER1</f>
        <v>0</v>
      </c>
      <c r="ET1" s="109">
        <f t="shared" ref="ET1:ET15" si="52">SUM(EU1:EU1)</f>
        <v>0</v>
      </c>
      <c r="EU1" s="80"/>
      <c r="EV1" s="468">
        <f t="shared" ref="EV1:EV15" si="53">ER1-ET1</f>
        <v>0</v>
      </c>
      <c r="EW1" s="135">
        <f t="shared" ref="EW1:EW15" si="54">AE1</f>
        <v>0</v>
      </c>
      <c r="EX1" s="136"/>
      <c r="EY1" s="70">
        <f t="shared" ref="EY1:EY15" si="55">EW1-EX1</f>
        <v>0</v>
      </c>
      <c r="EZ1" s="109">
        <f t="shared" ref="EZ1:EZ15" si="56">SUM(FA1:FB1)</f>
        <v>0</v>
      </c>
      <c r="FA1" s="71"/>
      <c r="FB1" s="80"/>
      <c r="FC1" s="468">
        <f t="shared" ref="FC1:FC15" si="57">EX1-EZ1</f>
        <v>0</v>
      </c>
      <c r="FD1" s="135">
        <f t="shared" ref="FD1:FD15" si="58">AF1</f>
        <v>0</v>
      </c>
      <c r="FE1" s="136"/>
      <c r="FF1" s="70">
        <f t="shared" ref="FF1:FF15" si="59">FD1-FE1</f>
        <v>0</v>
      </c>
      <c r="FG1" s="109">
        <f t="shared" ref="FG1:FG15" si="60">SUM(FH1:FH1)</f>
        <v>0</v>
      </c>
      <c r="FH1" s="80"/>
      <c r="FI1" s="468">
        <f t="shared" ref="FI1:FI15" si="61">FE1-FG1</f>
        <v>0</v>
      </c>
      <c r="FJ1" s="6">
        <f t="shared" ref="FJ1:FJ15" si="62">SUM(FK1:FN1)</f>
        <v>879438000</v>
      </c>
      <c r="FK1" s="22">
        <f t="shared" ref="FK1:FK15" si="63">AI1+AU1+BF1+BP1+BY1</f>
        <v>590596000</v>
      </c>
      <c r="FL1" s="138">
        <f t="shared" ref="FL1:FL15" si="64">CE1+CQ1+DB1+DL1+DU1</f>
        <v>288842000</v>
      </c>
      <c r="FM1" s="64">
        <f t="shared" ref="FM1:FM15" si="65">EA1+EK1+ER1</f>
        <v>0</v>
      </c>
      <c r="FN1" s="64">
        <f t="shared" ref="FN1:FN15" si="66">EX1+FE1</f>
        <v>0</v>
      </c>
      <c r="FO1" s="9">
        <f t="shared" ref="FO1:FO15" si="67">FP1+FT1+FX1+GB1</f>
        <v>807800000</v>
      </c>
      <c r="FP1" s="64">
        <f t="shared" ref="FP1:FP15" si="68">FQ1+FR1</f>
        <v>518958000</v>
      </c>
      <c r="FQ1" s="118">
        <f t="shared" ref="FQ1:FQ15" si="69">SUM(AL1:AP1)+SUM(AX1:BA1)+SUM(BI1:BK1)+SUM(BS1:BT1)</f>
        <v>443838000</v>
      </c>
      <c r="FR1" s="118">
        <f t="shared" ref="FR1:FR15" si="70">AQ1+BB1+BL1+BU1+CB1</f>
        <v>75120000</v>
      </c>
      <c r="FS1" s="284" t="str">
        <f t="shared" ref="FS1:FS15" si="71">IF(FK1&lt;FP1,"過払！","")</f>
        <v/>
      </c>
      <c r="FT1" s="189">
        <f t="shared" ref="FT1:FT15" si="72">FU1+FV1</f>
        <v>288842000</v>
      </c>
      <c r="FU1" s="190">
        <f t="shared" ref="FU1:FU15" si="73">SUM(CH1:CL1)+SUM(CT1:CW1)+SUM(DE1:DG1)+SUM(DO1:DP1)</f>
        <v>186460000</v>
      </c>
      <c r="FV1" s="190">
        <f t="shared" ref="FV1:FV15" si="74">CM1+CX1+DH1+DQ1+DX1</f>
        <v>102382000</v>
      </c>
      <c r="FW1" s="284" t="str">
        <f t="shared" ref="FW1:FW15" si="75">IF(FL1&lt;FT1,"過払！","")</f>
        <v/>
      </c>
      <c r="FX1" s="64">
        <f t="shared" ref="FX1:FX15" si="76">SUM(FY1:FZ1)</f>
        <v>0</v>
      </c>
      <c r="FY1" s="189">
        <f t="shared" ref="FY1:FY15" si="77">SUM(ED1:EG1)+SUM(EN1)</f>
        <v>0</v>
      </c>
      <c r="FZ1" s="189">
        <f t="shared" ref="FZ1:FZ15" si="78">EH1+EO1+EU1</f>
        <v>0</v>
      </c>
      <c r="GA1" s="284" t="str">
        <f t="shared" ref="GA1:GA15" si="79">IF(FM1&lt;FX1,"過払！","")</f>
        <v/>
      </c>
      <c r="GB1" s="64">
        <f t="shared" ref="GB1:GB15" si="80">SUM(GC1:GD1)</f>
        <v>0</v>
      </c>
      <c r="GC1" s="189">
        <f t="shared" ref="GC1:GC15" si="81">SUM(FA1)</f>
        <v>0</v>
      </c>
      <c r="GD1" s="189">
        <f t="shared" ref="GD1:GD15" si="82">FB1+FH1</f>
        <v>0</v>
      </c>
      <c r="GE1" s="284" t="str">
        <f t="shared" ref="GE1:GE15" si="83">IF(FN1&lt;GB1,"過払！","")</f>
        <v/>
      </c>
      <c r="GF1" s="285" t="str">
        <f t="shared" ref="GF1:GF15" si="84">IF(FJ1&lt;FO1,"過払！","")</f>
        <v/>
      </c>
      <c r="GG1" s="6">
        <f t="shared" ref="GG1:GG15" si="85">SUM(GH1:GI1)</f>
        <v>0</v>
      </c>
      <c r="GH1" s="22">
        <f t="shared" ref="GH1:GH15" si="86">AR1+BC1+BM1+BV1</f>
        <v>0</v>
      </c>
      <c r="GI1" s="138">
        <f t="shared" ref="GI1:GI15" si="87">CN1+CY1+DI1+DR1</f>
        <v>0</v>
      </c>
      <c r="GJ1" s="9">
        <f t="shared" ref="GJ1:GJ15" si="88">GK1+GM1+GO1+GQ1</f>
        <v>71638000</v>
      </c>
      <c r="GK1" s="64">
        <f t="shared" ref="GK1:GK15" si="89">AS1+BD1+BN1+BW1+CC1</f>
        <v>71638000</v>
      </c>
      <c r="GL1" s="286" t="str">
        <f t="shared" ref="GL1:GL15" si="90">IF(FK1-FP1&lt;GK1,"未払多！","")</f>
        <v/>
      </c>
      <c r="GM1" s="64">
        <f t="shared" ref="GM1:GM15" si="91">CO1+CZ1+DJ1+DS1+DY1</f>
        <v>0</v>
      </c>
      <c r="GN1" s="284" t="str">
        <f t="shared" ref="GN1:GN15" si="92">IF(FL1-FT1&lt;GM1,"未払多！","")</f>
        <v/>
      </c>
      <c r="GO1" s="64">
        <f t="shared" ref="GO1:GO15" si="93">EI1+EP1+EV1</f>
        <v>0</v>
      </c>
      <c r="GP1" s="284" t="str">
        <f t="shared" ref="GP1:GP15" si="94">IF(FT1-FM1&lt;GO1,"未払多！","")</f>
        <v/>
      </c>
      <c r="GQ1" s="64">
        <f t="shared" ref="GQ1:GQ15" si="95">FC1+FI1</f>
        <v>0</v>
      </c>
      <c r="GR1" s="284" t="str">
        <f t="shared" ref="GR1:GR15" si="96">IF(FN1-GB1&lt;GQ1,"未払多！","")</f>
        <v/>
      </c>
      <c r="GS1" s="479" t="str">
        <f t="shared" ref="GS1:GS15" si="97">IF(FJ1-FO1&lt;GJ1,"未払多！","")</f>
        <v/>
      </c>
      <c r="GT1" s="496">
        <f t="shared" ref="GT1:GT15" si="98">GU1+GX1</f>
        <v>71638000</v>
      </c>
      <c r="GU1" s="501">
        <f t="shared" ref="GU1:GU15" si="99">SUM(GV1:GW1)</f>
        <v>0</v>
      </c>
      <c r="GV1" s="491">
        <v>0</v>
      </c>
      <c r="GW1" s="491">
        <v>0</v>
      </c>
      <c r="GX1" s="501">
        <f t="shared" ref="GX1:GX15" si="100">SUM(GY1:HB1)</f>
        <v>71638000</v>
      </c>
      <c r="GY1" s="491">
        <v>71638000</v>
      </c>
      <c r="GZ1" s="491">
        <v>0</v>
      </c>
      <c r="HA1" s="491">
        <v>0</v>
      </c>
      <c r="HB1" s="495">
        <v>0</v>
      </c>
      <c r="HD1" s="325">
        <f t="shared" ref="HD1:HD35" si="101">AQ1+BB1+BL1+BU1+CM1+CX1+DH1+DQ1+EH1+EO1+FB1+CB1+DX1+EU1+FH1</f>
        <v>177502000</v>
      </c>
    </row>
    <row r="2" spans="1:212" s="60" customFormat="1" ht="28.15" hidden="1" customHeight="1" thickBot="1" x14ac:dyDescent="0.45">
      <c r="A2" s="283" t="s">
        <v>283</v>
      </c>
      <c r="B2" s="281" t="s">
        <v>282</v>
      </c>
      <c r="C2" s="282" t="s">
        <v>280</v>
      </c>
      <c r="D2" s="19">
        <v>0</v>
      </c>
      <c r="E2" s="19">
        <v>1463813000</v>
      </c>
      <c r="F2" s="19">
        <v>1609756000</v>
      </c>
      <c r="G2" s="19">
        <v>0</v>
      </c>
      <c r="H2" s="19">
        <v>0</v>
      </c>
      <c r="I2" s="19">
        <v>0</v>
      </c>
      <c r="J2" s="19">
        <v>308243000</v>
      </c>
      <c r="K2" s="19">
        <v>0</v>
      </c>
      <c r="L2" s="19"/>
      <c r="M2" s="19"/>
      <c r="N2" s="19"/>
      <c r="O2" s="19"/>
      <c r="P2" s="19"/>
      <c r="Q2" s="8">
        <f t="shared" si="0"/>
        <v>3381812000</v>
      </c>
      <c r="R2" s="12">
        <v>0</v>
      </c>
      <c r="S2" s="68">
        <v>1094356000</v>
      </c>
      <c r="T2" s="68">
        <v>0</v>
      </c>
      <c r="U2" s="68">
        <v>233857000</v>
      </c>
      <c r="V2" s="68">
        <v>197947000</v>
      </c>
      <c r="W2" s="13">
        <v>0</v>
      </c>
      <c r="X2" s="69">
        <v>0</v>
      </c>
      <c r="Y2" s="69">
        <v>0</v>
      </c>
      <c r="Z2" s="69">
        <v>308243000</v>
      </c>
      <c r="AA2" s="69">
        <v>0</v>
      </c>
      <c r="AB2" s="69"/>
      <c r="AC2" s="69"/>
      <c r="AD2" s="69"/>
      <c r="AE2" s="69"/>
      <c r="AF2" s="69"/>
      <c r="AG2" s="10">
        <f t="shared" si="1"/>
        <v>1834403000</v>
      </c>
      <c r="AH2" s="6">
        <f t="shared" si="2"/>
        <v>0</v>
      </c>
      <c r="AI2" s="11">
        <v>0</v>
      </c>
      <c r="AJ2" s="7">
        <f t="shared" si="3"/>
        <v>0</v>
      </c>
      <c r="AK2" s="70">
        <f t="shared" si="4"/>
        <v>0</v>
      </c>
      <c r="AL2" s="71">
        <v>0</v>
      </c>
      <c r="AM2" s="71">
        <v>0</v>
      </c>
      <c r="AN2" s="71">
        <v>0</v>
      </c>
      <c r="AO2" s="71">
        <v>0</v>
      </c>
      <c r="AP2" s="71">
        <v>0</v>
      </c>
      <c r="AQ2" s="80">
        <v>0</v>
      </c>
      <c r="AR2" s="71">
        <v>0</v>
      </c>
      <c r="AS2" s="10">
        <f t="shared" si="5"/>
        <v>0</v>
      </c>
      <c r="AT2" s="6">
        <f t="shared" si="6"/>
        <v>1094356000</v>
      </c>
      <c r="AU2" s="11">
        <v>1094356000</v>
      </c>
      <c r="AV2" s="7">
        <f t="shared" si="7"/>
        <v>0</v>
      </c>
      <c r="AW2" s="70">
        <f t="shared" si="8"/>
        <v>1094356000</v>
      </c>
      <c r="AX2" s="136">
        <v>863813000</v>
      </c>
      <c r="AY2" s="136">
        <v>0</v>
      </c>
      <c r="AZ2" s="136">
        <v>0</v>
      </c>
      <c r="BA2" s="136">
        <v>0</v>
      </c>
      <c r="BB2" s="80">
        <v>230543000</v>
      </c>
      <c r="BC2" s="136">
        <v>0</v>
      </c>
      <c r="BD2" s="79">
        <f t="shared" si="9"/>
        <v>0</v>
      </c>
      <c r="BE2" s="6">
        <f t="shared" si="10"/>
        <v>0</v>
      </c>
      <c r="BF2" s="11">
        <v>0</v>
      </c>
      <c r="BG2" s="7">
        <f t="shared" si="11"/>
        <v>0</v>
      </c>
      <c r="BH2" s="178">
        <f t="shared" si="12"/>
        <v>0</v>
      </c>
      <c r="BI2" s="136">
        <v>0</v>
      </c>
      <c r="BJ2" s="136">
        <v>0</v>
      </c>
      <c r="BK2" s="136">
        <v>0</v>
      </c>
      <c r="BL2" s="80">
        <v>0</v>
      </c>
      <c r="BM2" s="136">
        <v>0</v>
      </c>
      <c r="BN2" s="79">
        <f t="shared" si="13"/>
        <v>0</v>
      </c>
      <c r="BO2" s="6">
        <f t="shared" si="14"/>
        <v>233857000</v>
      </c>
      <c r="BP2" s="11">
        <v>233857000</v>
      </c>
      <c r="BQ2" s="7">
        <f t="shared" si="15"/>
        <v>0</v>
      </c>
      <c r="BR2" s="178">
        <f t="shared" si="16"/>
        <v>233857000</v>
      </c>
      <c r="BS2" s="136">
        <v>0</v>
      </c>
      <c r="BT2" s="136">
        <v>0</v>
      </c>
      <c r="BU2" s="80">
        <v>233857000</v>
      </c>
      <c r="BV2" s="136">
        <v>0</v>
      </c>
      <c r="BW2" s="79">
        <f t="shared" si="17"/>
        <v>0</v>
      </c>
      <c r="BX2" s="6">
        <f t="shared" si="18"/>
        <v>197947000</v>
      </c>
      <c r="BY2" s="11">
        <v>197947000</v>
      </c>
      <c r="BZ2" s="7">
        <f t="shared" si="19"/>
        <v>0</v>
      </c>
      <c r="CA2" s="178">
        <f t="shared" si="20"/>
        <v>157947000</v>
      </c>
      <c r="CB2" s="80">
        <v>157947000</v>
      </c>
      <c r="CC2" s="79">
        <f t="shared" si="21"/>
        <v>40000000</v>
      </c>
      <c r="CD2" s="9">
        <f t="shared" si="22"/>
        <v>0</v>
      </c>
      <c r="CE2" s="13"/>
      <c r="CF2" s="21">
        <f t="shared" si="23"/>
        <v>0</v>
      </c>
      <c r="CG2" s="70">
        <f t="shared" si="24"/>
        <v>0</v>
      </c>
      <c r="CH2" s="71"/>
      <c r="CI2" s="136"/>
      <c r="CJ2" s="136"/>
      <c r="CK2" s="136"/>
      <c r="CL2" s="177"/>
      <c r="CM2" s="80"/>
      <c r="CN2" s="136"/>
      <c r="CO2" s="20">
        <f t="shared" si="25"/>
        <v>0</v>
      </c>
      <c r="CP2" s="107">
        <f t="shared" si="26"/>
        <v>0</v>
      </c>
      <c r="CQ2" s="13"/>
      <c r="CR2" s="108">
        <f t="shared" si="27"/>
        <v>0</v>
      </c>
      <c r="CS2" s="109">
        <f t="shared" si="28"/>
        <v>0</v>
      </c>
      <c r="CT2" s="136"/>
      <c r="CU2" s="136"/>
      <c r="CV2" s="136"/>
      <c r="CW2" s="177"/>
      <c r="CX2" s="80"/>
      <c r="CY2" s="13"/>
      <c r="CZ2" s="110">
        <f t="shared" si="29"/>
        <v>0</v>
      </c>
      <c r="DA2" s="6">
        <f t="shared" si="30"/>
        <v>0</v>
      </c>
      <c r="DB2" s="11">
        <v>0</v>
      </c>
      <c r="DC2" s="7">
        <f t="shared" si="31"/>
        <v>0</v>
      </c>
      <c r="DD2" s="178">
        <f t="shared" si="32"/>
        <v>0</v>
      </c>
      <c r="DE2" s="136">
        <v>0</v>
      </c>
      <c r="DF2" s="136">
        <v>0</v>
      </c>
      <c r="DG2" s="136">
        <v>0</v>
      </c>
      <c r="DH2" s="80">
        <v>0</v>
      </c>
      <c r="DI2" s="136">
        <v>0</v>
      </c>
      <c r="DJ2" s="79">
        <f t="shared" si="33"/>
        <v>0</v>
      </c>
      <c r="DK2" s="6">
        <f t="shared" si="34"/>
        <v>308243000</v>
      </c>
      <c r="DL2" s="11">
        <v>308243000</v>
      </c>
      <c r="DM2" s="7">
        <f t="shared" si="35"/>
        <v>0</v>
      </c>
      <c r="DN2" s="178">
        <f t="shared" si="36"/>
        <v>308243000</v>
      </c>
      <c r="DO2" s="136">
        <v>308243000</v>
      </c>
      <c r="DP2" s="136">
        <v>0</v>
      </c>
      <c r="DQ2" s="80">
        <v>0</v>
      </c>
      <c r="DR2" s="11">
        <v>0</v>
      </c>
      <c r="DS2" s="8">
        <f t="shared" si="37"/>
        <v>0</v>
      </c>
      <c r="DT2" s="6">
        <f t="shared" si="38"/>
        <v>0</v>
      </c>
      <c r="DU2" s="11">
        <v>0</v>
      </c>
      <c r="DV2" s="7">
        <f t="shared" si="39"/>
        <v>0</v>
      </c>
      <c r="DW2" s="178">
        <f t="shared" si="40"/>
        <v>0</v>
      </c>
      <c r="DX2" s="80">
        <v>0</v>
      </c>
      <c r="DY2" s="79">
        <f t="shared" si="41"/>
        <v>0</v>
      </c>
      <c r="DZ2" s="135">
        <f t="shared" si="42"/>
        <v>0</v>
      </c>
      <c r="EA2" s="136"/>
      <c r="EB2" s="70">
        <f t="shared" si="43"/>
        <v>0</v>
      </c>
      <c r="EC2" s="109">
        <f t="shared" si="44"/>
        <v>0</v>
      </c>
      <c r="ED2" s="136"/>
      <c r="EE2" s="71"/>
      <c r="EF2" s="71"/>
      <c r="EG2" s="188"/>
      <c r="EH2" s="80"/>
      <c r="EI2" s="468">
        <f t="shared" si="45"/>
        <v>0</v>
      </c>
      <c r="EJ2" s="135">
        <f t="shared" si="46"/>
        <v>0</v>
      </c>
      <c r="EK2" s="136"/>
      <c r="EL2" s="70">
        <f t="shared" si="47"/>
        <v>0</v>
      </c>
      <c r="EM2" s="109">
        <f t="shared" si="48"/>
        <v>0</v>
      </c>
      <c r="EN2" s="71"/>
      <c r="EO2" s="80"/>
      <c r="EP2" s="468">
        <f t="shared" si="49"/>
        <v>0</v>
      </c>
      <c r="EQ2" s="135">
        <f t="shared" si="50"/>
        <v>0</v>
      </c>
      <c r="ER2" s="136"/>
      <c r="ES2" s="70">
        <f t="shared" si="51"/>
        <v>0</v>
      </c>
      <c r="ET2" s="109">
        <f t="shared" si="52"/>
        <v>0</v>
      </c>
      <c r="EU2" s="80"/>
      <c r="EV2" s="468">
        <f t="shared" si="53"/>
        <v>0</v>
      </c>
      <c r="EW2" s="135">
        <f t="shared" si="54"/>
        <v>0</v>
      </c>
      <c r="EX2" s="136"/>
      <c r="EY2" s="70">
        <f t="shared" si="55"/>
        <v>0</v>
      </c>
      <c r="EZ2" s="109">
        <f t="shared" si="56"/>
        <v>0</v>
      </c>
      <c r="FA2" s="71"/>
      <c r="FB2" s="80"/>
      <c r="FC2" s="468">
        <f t="shared" si="57"/>
        <v>0</v>
      </c>
      <c r="FD2" s="135">
        <f t="shared" si="58"/>
        <v>0</v>
      </c>
      <c r="FE2" s="136"/>
      <c r="FF2" s="70">
        <f t="shared" si="59"/>
        <v>0</v>
      </c>
      <c r="FG2" s="109">
        <f t="shared" si="60"/>
        <v>0</v>
      </c>
      <c r="FH2" s="80"/>
      <c r="FI2" s="468">
        <f t="shared" si="61"/>
        <v>0</v>
      </c>
      <c r="FJ2" s="6">
        <f t="shared" si="62"/>
        <v>1834403000</v>
      </c>
      <c r="FK2" s="22">
        <f t="shared" si="63"/>
        <v>1526160000</v>
      </c>
      <c r="FL2" s="138">
        <f t="shared" si="64"/>
        <v>308243000</v>
      </c>
      <c r="FM2" s="64">
        <f t="shared" si="65"/>
        <v>0</v>
      </c>
      <c r="FN2" s="64">
        <f t="shared" si="66"/>
        <v>0</v>
      </c>
      <c r="FO2" s="9">
        <f t="shared" si="67"/>
        <v>1794403000</v>
      </c>
      <c r="FP2" s="64">
        <f t="shared" si="68"/>
        <v>1486160000</v>
      </c>
      <c r="FQ2" s="118">
        <f t="shared" si="69"/>
        <v>863813000</v>
      </c>
      <c r="FR2" s="118">
        <f t="shared" si="70"/>
        <v>622347000</v>
      </c>
      <c r="FS2" s="284" t="str">
        <f t="shared" si="71"/>
        <v/>
      </c>
      <c r="FT2" s="189">
        <f t="shared" si="72"/>
        <v>308243000</v>
      </c>
      <c r="FU2" s="190">
        <f t="shared" si="73"/>
        <v>308243000</v>
      </c>
      <c r="FV2" s="190">
        <f t="shared" si="74"/>
        <v>0</v>
      </c>
      <c r="FW2" s="284" t="str">
        <f t="shared" si="75"/>
        <v/>
      </c>
      <c r="FX2" s="64">
        <f t="shared" si="76"/>
        <v>0</v>
      </c>
      <c r="FY2" s="189">
        <f t="shared" si="77"/>
        <v>0</v>
      </c>
      <c r="FZ2" s="189">
        <f t="shared" si="78"/>
        <v>0</v>
      </c>
      <c r="GA2" s="284" t="str">
        <f t="shared" si="79"/>
        <v/>
      </c>
      <c r="GB2" s="64">
        <f t="shared" si="80"/>
        <v>0</v>
      </c>
      <c r="GC2" s="189">
        <f t="shared" si="81"/>
        <v>0</v>
      </c>
      <c r="GD2" s="189">
        <f t="shared" si="82"/>
        <v>0</v>
      </c>
      <c r="GE2" s="284" t="str">
        <f t="shared" si="83"/>
        <v/>
      </c>
      <c r="GF2" s="285" t="str">
        <f t="shared" si="84"/>
        <v/>
      </c>
      <c r="GG2" s="6">
        <f t="shared" si="85"/>
        <v>0</v>
      </c>
      <c r="GH2" s="22">
        <f t="shared" si="86"/>
        <v>0</v>
      </c>
      <c r="GI2" s="138">
        <f t="shared" si="87"/>
        <v>0</v>
      </c>
      <c r="GJ2" s="9">
        <f t="shared" si="88"/>
        <v>40000000</v>
      </c>
      <c r="GK2" s="64">
        <f t="shared" si="89"/>
        <v>40000000</v>
      </c>
      <c r="GL2" s="286" t="str">
        <f t="shared" si="90"/>
        <v/>
      </c>
      <c r="GM2" s="64">
        <f t="shared" si="91"/>
        <v>0</v>
      </c>
      <c r="GN2" s="284" t="str">
        <f t="shared" si="92"/>
        <v/>
      </c>
      <c r="GO2" s="64">
        <f t="shared" si="93"/>
        <v>0</v>
      </c>
      <c r="GP2" s="284" t="str">
        <f t="shared" si="94"/>
        <v/>
      </c>
      <c r="GQ2" s="64">
        <f t="shared" si="95"/>
        <v>0</v>
      </c>
      <c r="GR2" s="284" t="str">
        <f t="shared" si="96"/>
        <v/>
      </c>
      <c r="GS2" s="479" t="str">
        <f t="shared" si="97"/>
        <v/>
      </c>
      <c r="GT2" s="496">
        <f t="shared" si="98"/>
        <v>40000000</v>
      </c>
      <c r="GU2" s="501">
        <f t="shared" si="99"/>
        <v>40000000</v>
      </c>
      <c r="GV2" s="491">
        <v>40000000</v>
      </c>
      <c r="GW2" s="491">
        <v>0</v>
      </c>
      <c r="GX2" s="501">
        <f t="shared" si="100"/>
        <v>0</v>
      </c>
      <c r="GY2" s="491">
        <v>0</v>
      </c>
      <c r="GZ2" s="491">
        <v>0</v>
      </c>
      <c r="HA2" s="491">
        <v>0</v>
      </c>
      <c r="HB2" s="495">
        <v>0</v>
      </c>
      <c r="HD2" s="325">
        <f t="shared" si="101"/>
        <v>622347000</v>
      </c>
    </row>
    <row r="3" spans="1:212" s="60" customFormat="1" ht="28.15" hidden="1" customHeight="1" thickBot="1" x14ac:dyDescent="0.45">
      <c r="A3" s="283" t="s">
        <v>285</v>
      </c>
      <c r="B3" s="281" t="s">
        <v>284</v>
      </c>
      <c r="C3" s="282" t="s">
        <v>280</v>
      </c>
      <c r="D3" s="19">
        <v>0</v>
      </c>
      <c r="E3" s="19">
        <v>449058000</v>
      </c>
      <c r="F3" s="19">
        <f>529146000+20754000</f>
        <v>549900000</v>
      </c>
      <c r="G3" s="19">
        <v>0</v>
      </c>
      <c r="H3" s="19">
        <v>0</v>
      </c>
      <c r="I3" s="19">
        <v>0</v>
      </c>
      <c r="J3" s="19">
        <v>121646000</v>
      </c>
      <c r="K3" s="19">
        <v>0</v>
      </c>
      <c r="L3" s="19"/>
      <c r="M3" s="19"/>
      <c r="N3" s="19"/>
      <c r="O3" s="19"/>
      <c r="P3" s="19"/>
      <c r="Q3" s="8">
        <f t="shared" si="0"/>
        <v>1120604000</v>
      </c>
      <c r="R3" s="12">
        <v>0</v>
      </c>
      <c r="S3" s="68">
        <v>291176000</v>
      </c>
      <c r="T3" s="68">
        <v>0</v>
      </c>
      <c r="U3" s="68">
        <v>157882000</v>
      </c>
      <c r="V3" s="68">
        <v>42000000</v>
      </c>
      <c r="W3" s="13">
        <v>0</v>
      </c>
      <c r="X3" s="69">
        <v>0</v>
      </c>
      <c r="Y3" s="69">
        <v>0</v>
      </c>
      <c r="Z3" s="69">
        <v>121646000</v>
      </c>
      <c r="AA3" s="69">
        <v>0</v>
      </c>
      <c r="AB3" s="69"/>
      <c r="AC3" s="69"/>
      <c r="AD3" s="69"/>
      <c r="AE3" s="69"/>
      <c r="AF3" s="69"/>
      <c r="AG3" s="10">
        <f t="shared" si="1"/>
        <v>612704000</v>
      </c>
      <c r="AH3" s="6">
        <f t="shared" si="2"/>
        <v>0</v>
      </c>
      <c r="AI3" s="11">
        <v>0</v>
      </c>
      <c r="AJ3" s="7">
        <f t="shared" si="3"/>
        <v>0</v>
      </c>
      <c r="AK3" s="70">
        <f t="shared" si="4"/>
        <v>0</v>
      </c>
      <c r="AL3" s="71">
        <v>0</v>
      </c>
      <c r="AM3" s="71">
        <v>0</v>
      </c>
      <c r="AN3" s="71">
        <v>0</v>
      </c>
      <c r="AO3" s="71">
        <v>0</v>
      </c>
      <c r="AP3" s="71">
        <v>0</v>
      </c>
      <c r="AQ3" s="80">
        <v>0</v>
      </c>
      <c r="AR3" s="71">
        <v>0</v>
      </c>
      <c r="AS3" s="10">
        <f t="shared" si="5"/>
        <v>0</v>
      </c>
      <c r="AT3" s="6">
        <f t="shared" si="6"/>
        <v>291176000</v>
      </c>
      <c r="AU3" s="11">
        <v>291176000</v>
      </c>
      <c r="AV3" s="7">
        <f t="shared" si="7"/>
        <v>0</v>
      </c>
      <c r="AW3" s="70">
        <f t="shared" si="8"/>
        <v>291176000</v>
      </c>
      <c r="AX3" s="136">
        <v>291176000</v>
      </c>
      <c r="AY3" s="136">
        <v>0</v>
      </c>
      <c r="AZ3" s="136">
        <v>0</v>
      </c>
      <c r="BA3" s="136">
        <v>0</v>
      </c>
      <c r="BB3" s="80">
        <v>0</v>
      </c>
      <c r="BC3" s="136">
        <v>0</v>
      </c>
      <c r="BD3" s="79">
        <f t="shared" si="9"/>
        <v>0</v>
      </c>
      <c r="BE3" s="6">
        <f t="shared" si="10"/>
        <v>0</v>
      </c>
      <c r="BF3" s="11">
        <v>0</v>
      </c>
      <c r="BG3" s="7">
        <f t="shared" si="11"/>
        <v>0</v>
      </c>
      <c r="BH3" s="178">
        <f t="shared" si="12"/>
        <v>0</v>
      </c>
      <c r="BI3" s="136">
        <v>0</v>
      </c>
      <c r="BJ3" s="136">
        <v>0</v>
      </c>
      <c r="BK3" s="136">
        <v>0</v>
      </c>
      <c r="BL3" s="80">
        <v>0</v>
      </c>
      <c r="BM3" s="136">
        <v>0</v>
      </c>
      <c r="BN3" s="79">
        <f t="shared" si="13"/>
        <v>0</v>
      </c>
      <c r="BO3" s="6">
        <f t="shared" si="14"/>
        <v>157882000</v>
      </c>
      <c r="BP3" s="11">
        <v>157882000</v>
      </c>
      <c r="BQ3" s="7">
        <f t="shared" si="15"/>
        <v>0</v>
      </c>
      <c r="BR3" s="178">
        <f t="shared" si="16"/>
        <v>157882000</v>
      </c>
      <c r="BS3" s="136">
        <v>157882000</v>
      </c>
      <c r="BT3" s="136">
        <v>0</v>
      </c>
      <c r="BU3" s="80">
        <v>0</v>
      </c>
      <c r="BV3" s="136">
        <v>0</v>
      </c>
      <c r="BW3" s="79">
        <f t="shared" si="17"/>
        <v>0</v>
      </c>
      <c r="BX3" s="6">
        <f t="shared" si="18"/>
        <v>42000000</v>
      </c>
      <c r="BY3" s="11">
        <v>42000000</v>
      </c>
      <c r="BZ3" s="7">
        <f t="shared" si="19"/>
        <v>0</v>
      </c>
      <c r="CA3" s="178">
        <f t="shared" si="20"/>
        <v>13000000</v>
      </c>
      <c r="CB3" s="80">
        <v>13000000</v>
      </c>
      <c r="CC3" s="79">
        <f t="shared" si="21"/>
        <v>29000000</v>
      </c>
      <c r="CD3" s="9">
        <f t="shared" si="22"/>
        <v>0</v>
      </c>
      <c r="CE3" s="13"/>
      <c r="CF3" s="21">
        <f t="shared" si="23"/>
        <v>0</v>
      </c>
      <c r="CG3" s="70">
        <f t="shared" si="24"/>
        <v>0</v>
      </c>
      <c r="CH3" s="71"/>
      <c r="CI3" s="136"/>
      <c r="CJ3" s="136"/>
      <c r="CK3" s="136"/>
      <c r="CL3" s="177"/>
      <c r="CM3" s="80"/>
      <c r="CN3" s="136"/>
      <c r="CO3" s="20">
        <f t="shared" si="25"/>
        <v>0</v>
      </c>
      <c r="CP3" s="107">
        <f t="shared" si="26"/>
        <v>0</v>
      </c>
      <c r="CQ3" s="13"/>
      <c r="CR3" s="108">
        <f t="shared" si="27"/>
        <v>0</v>
      </c>
      <c r="CS3" s="109">
        <f t="shared" si="28"/>
        <v>0</v>
      </c>
      <c r="CT3" s="136"/>
      <c r="CU3" s="136"/>
      <c r="CV3" s="136"/>
      <c r="CW3" s="177"/>
      <c r="CX3" s="80"/>
      <c r="CY3" s="13"/>
      <c r="CZ3" s="110">
        <f t="shared" si="29"/>
        <v>0</v>
      </c>
      <c r="DA3" s="6">
        <f t="shared" si="30"/>
        <v>0</v>
      </c>
      <c r="DB3" s="11">
        <v>0</v>
      </c>
      <c r="DC3" s="7">
        <f t="shared" si="31"/>
        <v>0</v>
      </c>
      <c r="DD3" s="178">
        <f t="shared" si="32"/>
        <v>0</v>
      </c>
      <c r="DE3" s="136">
        <v>0</v>
      </c>
      <c r="DF3" s="136">
        <v>0</v>
      </c>
      <c r="DG3" s="136">
        <v>0</v>
      </c>
      <c r="DH3" s="80">
        <v>0</v>
      </c>
      <c r="DI3" s="136">
        <v>0</v>
      </c>
      <c r="DJ3" s="79">
        <f t="shared" si="33"/>
        <v>0</v>
      </c>
      <c r="DK3" s="6">
        <f t="shared" si="34"/>
        <v>121646000</v>
      </c>
      <c r="DL3" s="11">
        <v>121646000</v>
      </c>
      <c r="DM3" s="7">
        <f t="shared" si="35"/>
        <v>0</v>
      </c>
      <c r="DN3" s="178">
        <f t="shared" si="36"/>
        <v>121646000</v>
      </c>
      <c r="DO3" s="136">
        <v>121646000</v>
      </c>
      <c r="DP3" s="136">
        <v>0</v>
      </c>
      <c r="DQ3" s="80">
        <v>0</v>
      </c>
      <c r="DR3" s="11">
        <v>0</v>
      </c>
      <c r="DS3" s="8">
        <f t="shared" si="37"/>
        <v>0</v>
      </c>
      <c r="DT3" s="6">
        <f t="shared" si="38"/>
        <v>0</v>
      </c>
      <c r="DU3" s="11">
        <v>0</v>
      </c>
      <c r="DV3" s="7">
        <f t="shared" si="39"/>
        <v>0</v>
      </c>
      <c r="DW3" s="178">
        <f t="shared" si="40"/>
        <v>0</v>
      </c>
      <c r="DX3" s="80">
        <v>0</v>
      </c>
      <c r="DY3" s="79">
        <f t="shared" si="41"/>
        <v>0</v>
      </c>
      <c r="DZ3" s="135">
        <f t="shared" si="42"/>
        <v>0</v>
      </c>
      <c r="EA3" s="136"/>
      <c r="EB3" s="70">
        <f t="shared" si="43"/>
        <v>0</v>
      </c>
      <c r="EC3" s="109">
        <f t="shared" si="44"/>
        <v>0</v>
      </c>
      <c r="ED3" s="136"/>
      <c r="EE3" s="71"/>
      <c r="EF3" s="71"/>
      <c r="EG3" s="188"/>
      <c r="EH3" s="80"/>
      <c r="EI3" s="468">
        <f t="shared" si="45"/>
        <v>0</v>
      </c>
      <c r="EJ3" s="135">
        <f t="shared" si="46"/>
        <v>0</v>
      </c>
      <c r="EK3" s="136"/>
      <c r="EL3" s="70">
        <f t="shared" si="47"/>
        <v>0</v>
      </c>
      <c r="EM3" s="109">
        <f t="shared" si="48"/>
        <v>0</v>
      </c>
      <c r="EN3" s="71"/>
      <c r="EO3" s="80"/>
      <c r="EP3" s="468">
        <f t="shared" si="49"/>
        <v>0</v>
      </c>
      <c r="EQ3" s="135">
        <f t="shared" si="50"/>
        <v>0</v>
      </c>
      <c r="ER3" s="136"/>
      <c r="ES3" s="70">
        <f t="shared" si="51"/>
        <v>0</v>
      </c>
      <c r="ET3" s="109">
        <f t="shared" si="52"/>
        <v>0</v>
      </c>
      <c r="EU3" s="80"/>
      <c r="EV3" s="468">
        <f t="shared" si="53"/>
        <v>0</v>
      </c>
      <c r="EW3" s="135">
        <f t="shared" si="54"/>
        <v>0</v>
      </c>
      <c r="EX3" s="136"/>
      <c r="EY3" s="70">
        <f t="shared" si="55"/>
        <v>0</v>
      </c>
      <c r="EZ3" s="109">
        <f t="shared" si="56"/>
        <v>0</v>
      </c>
      <c r="FA3" s="71"/>
      <c r="FB3" s="80"/>
      <c r="FC3" s="468">
        <f t="shared" si="57"/>
        <v>0</v>
      </c>
      <c r="FD3" s="135">
        <f t="shared" si="58"/>
        <v>0</v>
      </c>
      <c r="FE3" s="136"/>
      <c r="FF3" s="70">
        <f t="shared" si="59"/>
        <v>0</v>
      </c>
      <c r="FG3" s="109">
        <f t="shared" si="60"/>
        <v>0</v>
      </c>
      <c r="FH3" s="80"/>
      <c r="FI3" s="468">
        <f t="shared" si="61"/>
        <v>0</v>
      </c>
      <c r="FJ3" s="6">
        <f t="shared" si="62"/>
        <v>612704000</v>
      </c>
      <c r="FK3" s="22">
        <f t="shared" si="63"/>
        <v>491058000</v>
      </c>
      <c r="FL3" s="138">
        <f t="shared" si="64"/>
        <v>121646000</v>
      </c>
      <c r="FM3" s="64">
        <f t="shared" si="65"/>
        <v>0</v>
      </c>
      <c r="FN3" s="64">
        <f t="shared" si="66"/>
        <v>0</v>
      </c>
      <c r="FO3" s="9">
        <f t="shared" si="67"/>
        <v>583704000</v>
      </c>
      <c r="FP3" s="64">
        <f t="shared" si="68"/>
        <v>462058000</v>
      </c>
      <c r="FQ3" s="118">
        <f t="shared" si="69"/>
        <v>449058000</v>
      </c>
      <c r="FR3" s="118">
        <f t="shared" si="70"/>
        <v>13000000</v>
      </c>
      <c r="FS3" s="284" t="str">
        <f t="shared" si="71"/>
        <v/>
      </c>
      <c r="FT3" s="189">
        <f t="shared" si="72"/>
        <v>121646000</v>
      </c>
      <c r="FU3" s="190">
        <f t="shared" si="73"/>
        <v>121646000</v>
      </c>
      <c r="FV3" s="190">
        <f t="shared" si="74"/>
        <v>0</v>
      </c>
      <c r="FW3" s="284" t="str">
        <f t="shared" si="75"/>
        <v/>
      </c>
      <c r="FX3" s="64">
        <f t="shared" si="76"/>
        <v>0</v>
      </c>
      <c r="FY3" s="189">
        <f t="shared" si="77"/>
        <v>0</v>
      </c>
      <c r="FZ3" s="189">
        <f t="shared" si="78"/>
        <v>0</v>
      </c>
      <c r="GA3" s="284" t="str">
        <f t="shared" si="79"/>
        <v/>
      </c>
      <c r="GB3" s="64">
        <f t="shared" si="80"/>
        <v>0</v>
      </c>
      <c r="GC3" s="189">
        <f t="shared" si="81"/>
        <v>0</v>
      </c>
      <c r="GD3" s="189">
        <f t="shared" si="82"/>
        <v>0</v>
      </c>
      <c r="GE3" s="284" t="str">
        <f t="shared" si="83"/>
        <v/>
      </c>
      <c r="GF3" s="285" t="str">
        <f t="shared" si="84"/>
        <v/>
      </c>
      <c r="GG3" s="6">
        <f t="shared" si="85"/>
        <v>0</v>
      </c>
      <c r="GH3" s="22">
        <f t="shared" si="86"/>
        <v>0</v>
      </c>
      <c r="GI3" s="138">
        <f t="shared" si="87"/>
        <v>0</v>
      </c>
      <c r="GJ3" s="9">
        <f t="shared" si="88"/>
        <v>29000000</v>
      </c>
      <c r="GK3" s="64">
        <f t="shared" si="89"/>
        <v>29000000</v>
      </c>
      <c r="GL3" s="286" t="str">
        <f t="shared" si="90"/>
        <v/>
      </c>
      <c r="GM3" s="64">
        <f t="shared" si="91"/>
        <v>0</v>
      </c>
      <c r="GN3" s="284" t="str">
        <f t="shared" si="92"/>
        <v/>
      </c>
      <c r="GO3" s="64">
        <f t="shared" si="93"/>
        <v>0</v>
      </c>
      <c r="GP3" s="284" t="str">
        <f t="shared" si="94"/>
        <v/>
      </c>
      <c r="GQ3" s="64">
        <f t="shared" si="95"/>
        <v>0</v>
      </c>
      <c r="GR3" s="284" t="str">
        <f t="shared" si="96"/>
        <v/>
      </c>
      <c r="GS3" s="479" t="str">
        <f t="shared" si="97"/>
        <v/>
      </c>
      <c r="GT3" s="496">
        <f t="shared" si="98"/>
        <v>29000000</v>
      </c>
      <c r="GU3" s="501">
        <f t="shared" si="99"/>
        <v>0</v>
      </c>
      <c r="GV3" s="491">
        <v>0</v>
      </c>
      <c r="GW3" s="491">
        <v>0</v>
      </c>
      <c r="GX3" s="501">
        <f t="shared" si="100"/>
        <v>29000000</v>
      </c>
      <c r="GY3" s="491">
        <v>29000000</v>
      </c>
      <c r="GZ3" s="491">
        <v>0</v>
      </c>
      <c r="HA3" s="491">
        <v>0</v>
      </c>
      <c r="HB3" s="495">
        <v>0</v>
      </c>
      <c r="HD3" s="325">
        <f t="shared" si="101"/>
        <v>13000000</v>
      </c>
    </row>
    <row r="4" spans="1:212" s="60" customFormat="1" ht="28.15" hidden="1" customHeight="1" thickBot="1" x14ac:dyDescent="0.45">
      <c r="A4" s="283" t="s">
        <v>287</v>
      </c>
      <c r="B4" s="281" t="s">
        <v>286</v>
      </c>
      <c r="C4" s="282" t="s">
        <v>280</v>
      </c>
      <c r="D4" s="19">
        <v>0</v>
      </c>
      <c r="E4" s="19">
        <v>25498000</v>
      </c>
      <c r="F4" s="19">
        <v>635347000</v>
      </c>
      <c r="G4" s="19">
        <v>0</v>
      </c>
      <c r="H4" s="19">
        <v>0</v>
      </c>
      <c r="I4" s="19">
        <v>0</v>
      </c>
      <c r="J4" s="19">
        <v>152087000</v>
      </c>
      <c r="K4" s="19">
        <v>0</v>
      </c>
      <c r="L4" s="19"/>
      <c r="M4" s="19"/>
      <c r="N4" s="19"/>
      <c r="O4" s="19"/>
      <c r="P4" s="19"/>
      <c r="Q4" s="8">
        <f t="shared" si="0"/>
        <v>812932000</v>
      </c>
      <c r="R4" s="12">
        <v>0</v>
      </c>
      <c r="S4" s="68">
        <v>25498000</v>
      </c>
      <c r="T4" s="68">
        <v>0</v>
      </c>
      <c r="U4" s="68">
        <v>0</v>
      </c>
      <c r="V4" s="68">
        <v>385347000</v>
      </c>
      <c r="W4" s="13">
        <v>0</v>
      </c>
      <c r="X4" s="69">
        <v>0</v>
      </c>
      <c r="Y4" s="69">
        <v>0</v>
      </c>
      <c r="Z4" s="69">
        <v>152087000</v>
      </c>
      <c r="AA4" s="69">
        <v>0</v>
      </c>
      <c r="AB4" s="69"/>
      <c r="AC4" s="69"/>
      <c r="AD4" s="69"/>
      <c r="AE4" s="69"/>
      <c r="AF4" s="69"/>
      <c r="AG4" s="10">
        <f t="shared" si="1"/>
        <v>562932000</v>
      </c>
      <c r="AH4" s="6">
        <f t="shared" si="2"/>
        <v>0</v>
      </c>
      <c r="AI4" s="11">
        <v>0</v>
      </c>
      <c r="AJ4" s="7">
        <f t="shared" si="3"/>
        <v>0</v>
      </c>
      <c r="AK4" s="70">
        <f t="shared" si="4"/>
        <v>0</v>
      </c>
      <c r="AL4" s="71">
        <v>0</v>
      </c>
      <c r="AM4" s="71">
        <v>0</v>
      </c>
      <c r="AN4" s="71">
        <v>0</v>
      </c>
      <c r="AO4" s="71">
        <v>0</v>
      </c>
      <c r="AP4" s="71">
        <v>0</v>
      </c>
      <c r="AQ4" s="80">
        <v>0</v>
      </c>
      <c r="AR4" s="71">
        <v>0</v>
      </c>
      <c r="AS4" s="10">
        <f t="shared" si="5"/>
        <v>0</v>
      </c>
      <c r="AT4" s="6">
        <f t="shared" si="6"/>
        <v>25498000</v>
      </c>
      <c r="AU4" s="11">
        <v>25498000</v>
      </c>
      <c r="AV4" s="7">
        <f t="shared" si="7"/>
        <v>0</v>
      </c>
      <c r="AW4" s="70">
        <f t="shared" si="8"/>
        <v>25498000</v>
      </c>
      <c r="AX4" s="136">
        <v>25498000</v>
      </c>
      <c r="AY4" s="136">
        <v>0</v>
      </c>
      <c r="AZ4" s="136">
        <v>0</v>
      </c>
      <c r="BA4" s="136">
        <v>0</v>
      </c>
      <c r="BB4" s="80">
        <v>0</v>
      </c>
      <c r="BC4" s="136">
        <v>0</v>
      </c>
      <c r="BD4" s="79">
        <f t="shared" si="9"/>
        <v>0</v>
      </c>
      <c r="BE4" s="6">
        <f t="shared" si="10"/>
        <v>0</v>
      </c>
      <c r="BF4" s="11">
        <v>0</v>
      </c>
      <c r="BG4" s="7">
        <f t="shared" si="11"/>
        <v>0</v>
      </c>
      <c r="BH4" s="178">
        <f t="shared" si="12"/>
        <v>0</v>
      </c>
      <c r="BI4" s="136">
        <v>0</v>
      </c>
      <c r="BJ4" s="136">
        <v>0</v>
      </c>
      <c r="BK4" s="136">
        <v>0</v>
      </c>
      <c r="BL4" s="80">
        <v>0</v>
      </c>
      <c r="BM4" s="136">
        <v>0</v>
      </c>
      <c r="BN4" s="79">
        <f t="shared" si="13"/>
        <v>0</v>
      </c>
      <c r="BO4" s="6">
        <f t="shared" si="14"/>
        <v>0</v>
      </c>
      <c r="BP4" s="11">
        <v>0</v>
      </c>
      <c r="BQ4" s="7">
        <f t="shared" si="15"/>
        <v>0</v>
      </c>
      <c r="BR4" s="178">
        <f t="shared" si="16"/>
        <v>0</v>
      </c>
      <c r="BS4" s="136">
        <v>0</v>
      </c>
      <c r="BT4" s="136">
        <v>0</v>
      </c>
      <c r="BU4" s="80">
        <v>0</v>
      </c>
      <c r="BV4" s="136">
        <v>0</v>
      </c>
      <c r="BW4" s="79">
        <f t="shared" si="17"/>
        <v>0</v>
      </c>
      <c r="BX4" s="6">
        <f t="shared" si="18"/>
        <v>385347000</v>
      </c>
      <c r="BY4" s="11">
        <v>385347000</v>
      </c>
      <c r="BZ4" s="7">
        <f t="shared" si="19"/>
        <v>0</v>
      </c>
      <c r="CA4" s="178">
        <f t="shared" si="20"/>
        <v>385347000</v>
      </c>
      <c r="CB4" s="80">
        <v>385347000</v>
      </c>
      <c r="CC4" s="79">
        <f t="shared" si="21"/>
        <v>0</v>
      </c>
      <c r="CD4" s="9">
        <f t="shared" si="22"/>
        <v>0</v>
      </c>
      <c r="CE4" s="13"/>
      <c r="CF4" s="21">
        <f t="shared" si="23"/>
        <v>0</v>
      </c>
      <c r="CG4" s="70">
        <f t="shared" si="24"/>
        <v>0</v>
      </c>
      <c r="CH4" s="71"/>
      <c r="CI4" s="136"/>
      <c r="CJ4" s="136"/>
      <c r="CK4" s="136"/>
      <c r="CL4" s="177"/>
      <c r="CM4" s="80"/>
      <c r="CN4" s="136"/>
      <c r="CO4" s="20">
        <f t="shared" si="25"/>
        <v>0</v>
      </c>
      <c r="CP4" s="107">
        <f t="shared" si="26"/>
        <v>0</v>
      </c>
      <c r="CQ4" s="13"/>
      <c r="CR4" s="108">
        <f t="shared" si="27"/>
        <v>0</v>
      </c>
      <c r="CS4" s="109">
        <f t="shared" si="28"/>
        <v>0</v>
      </c>
      <c r="CT4" s="136"/>
      <c r="CU4" s="136"/>
      <c r="CV4" s="136"/>
      <c r="CW4" s="177"/>
      <c r="CX4" s="80"/>
      <c r="CY4" s="13"/>
      <c r="CZ4" s="110">
        <f t="shared" si="29"/>
        <v>0</v>
      </c>
      <c r="DA4" s="6">
        <f t="shared" si="30"/>
        <v>0</v>
      </c>
      <c r="DB4" s="11">
        <v>0</v>
      </c>
      <c r="DC4" s="7">
        <f t="shared" si="31"/>
        <v>0</v>
      </c>
      <c r="DD4" s="178">
        <f t="shared" si="32"/>
        <v>0</v>
      </c>
      <c r="DE4" s="136">
        <v>0</v>
      </c>
      <c r="DF4" s="136">
        <v>0</v>
      </c>
      <c r="DG4" s="136">
        <v>0</v>
      </c>
      <c r="DH4" s="80">
        <v>0</v>
      </c>
      <c r="DI4" s="136">
        <v>0</v>
      </c>
      <c r="DJ4" s="79">
        <f t="shared" si="33"/>
        <v>0</v>
      </c>
      <c r="DK4" s="6">
        <f t="shared" si="34"/>
        <v>152087000</v>
      </c>
      <c r="DL4" s="11">
        <v>152087000</v>
      </c>
      <c r="DM4" s="7">
        <f t="shared" si="35"/>
        <v>0</v>
      </c>
      <c r="DN4" s="178">
        <f t="shared" si="36"/>
        <v>152087000</v>
      </c>
      <c r="DO4" s="136">
        <v>152087000</v>
      </c>
      <c r="DP4" s="136">
        <v>0</v>
      </c>
      <c r="DQ4" s="80">
        <v>0</v>
      </c>
      <c r="DR4" s="11">
        <v>0</v>
      </c>
      <c r="DS4" s="8">
        <f t="shared" si="37"/>
        <v>0</v>
      </c>
      <c r="DT4" s="6">
        <f t="shared" si="38"/>
        <v>0</v>
      </c>
      <c r="DU4" s="11">
        <v>0</v>
      </c>
      <c r="DV4" s="7">
        <f t="shared" si="39"/>
        <v>0</v>
      </c>
      <c r="DW4" s="178">
        <f t="shared" si="40"/>
        <v>0</v>
      </c>
      <c r="DX4" s="80">
        <v>0</v>
      </c>
      <c r="DY4" s="79">
        <f t="shared" si="41"/>
        <v>0</v>
      </c>
      <c r="DZ4" s="135">
        <f t="shared" si="42"/>
        <v>0</v>
      </c>
      <c r="EA4" s="136"/>
      <c r="EB4" s="70">
        <f t="shared" si="43"/>
        <v>0</v>
      </c>
      <c r="EC4" s="109">
        <f t="shared" si="44"/>
        <v>0</v>
      </c>
      <c r="ED4" s="136"/>
      <c r="EE4" s="71"/>
      <c r="EF4" s="71"/>
      <c r="EG4" s="188"/>
      <c r="EH4" s="80"/>
      <c r="EI4" s="468">
        <f t="shared" si="45"/>
        <v>0</v>
      </c>
      <c r="EJ4" s="135">
        <f t="shared" si="46"/>
        <v>0</v>
      </c>
      <c r="EK4" s="136"/>
      <c r="EL4" s="70">
        <f t="shared" si="47"/>
        <v>0</v>
      </c>
      <c r="EM4" s="109">
        <f t="shared" si="48"/>
        <v>0</v>
      </c>
      <c r="EN4" s="71"/>
      <c r="EO4" s="80"/>
      <c r="EP4" s="468">
        <f t="shared" si="49"/>
        <v>0</v>
      </c>
      <c r="EQ4" s="135">
        <f t="shared" si="50"/>
        <v>0</v>
      </c>
      <c r="ER4" s="136"/>
      <c r="ES4" s="70">
        <f t="shared" si="51"/>
        <v>0</v>
      </c>
      <c r="ET4" s="109">
        <f t="shared" si="52"/>
        <v>0</v>
      </c>
      <c r="EU4" s="80"/>
      <c r="EV4" s="468">
        <f t="shared" si="53"/>
        <v>0</v>
      </c>
      <c r="EW4" s="135">
        <f t="shared" si="54"/>
        <v>0</v>
      </c>
      <c r="EX4" s="136"/>
      <c r="EY4" s="70">
        <f t="shared" si="55"/>
        <v>0</v>
      </c>
      <c r="EZ4" s="109">
        <f t="shared" si="56"/>
        <v>0</v>
      </c>
      <c r="FA4" s="71"/>
      <c r="FB4" s="80"/>
      <c r="FC4" s="468">
        <f t="shared" si="57"/>
        <v>0</v>
      </c>
      <c r="FD4" s="135">
        <f t="shared" si="58"/>
        <v>0</v>
      </c>
      <c r="FE4" s="136"/>
      <c r="FF4" s="70">
        <f t="shared" si="59"/>
        <v>0</v>
      </c>
      <c r="FG4" s="109">
        <f t="shared" si="60"/>
        <v>0</v>
      </c>
      <c r="FH4" s="80"/>
      <c r="FI4" s="468">
        <f t="shared" si="61"/>
        <v>0</v>
      </c>
      <c r="FJ4" s="6">
        <f t="shared" si="62"/>
        <v>562932000</v>
      </c>
      <c r="FK4" s="22">
        <f t="shared" si="63"/>
        <v>410845000</v>
      </c>
      <c r="FL4" s="138">
        <f t="shared" si="64"/>
        <v>152087000</v>
      </c>
      <c r="FM4" s="64">
        <f t="shared" si="65"/>
        <v>0</v>
      </c>
      <c r="FN4" s="64">
        <f t="shared" si="66"/>
        <v>0</v>
      </c>
      <c r="FO4" s="9">
        <f t="shared" si="67"/>
        <v>562932000</v>
      </c>
      <c r="FP4" s="64">
        <f t="shared" si="68"/>
        <v>410845000</v>
      </c>
      <c r="FQ4" s="118">
        <f t="shared" si="69"/>
        <v>25498000</v>
      </c>
      <c r="FR4" s="118">
        <f t="shared" si="70"/>
        <v>385347000</v>
      </c>
      <c r="FS4" s="284" t="str">
        <f t="shared" si="71"/>
        <v/>
      </c>
      <c r="FT4" s="189">
        <f t="shared" si="72"/>
        <v>152087000</v>
      </c>
      <c r="FU4" s="190">
        <f t="shared" si="73"/>
        <v>152087000</v>
      </c>
      <c r="FV4" s="190">
        <f t="shared" si="74"/>
        <v>0</v>
      </c>
      <c r="FW4" s="284" t="str">
        <f t="shared" si="75"/>
        <v/>
      </c>
      <c r="FX4" s="64">
        <f t="shared" si="76"/>
        <v>0</v>
      </c>
      <c r="FY4" s="189">
        <f t="shared" si="77"/>
        <v>0</v>
      </c>
      <c r="FZ4" s="189">
        <f t="shared" si="78"/>
        <v>0</v>
      </c>
      <c r="GA4" s="284" t="str">
        <f t="shared" si="79"/>
        <v/>
      </c>
      <c r="GB4" s="64">
        <f t="shared" si="80"/>
        <v>0</v>
      </c>
      <c r="GC4" s="189">
        <f t="shared" si="81"/>
        <v>0</v>
      </c>
      <c r="GD4" s="189">
        <f t="shared" si="82"/>
        <v>0</v>
      </c>
      <c r="GE4" s="284" t="str">
        <f t="shared" si="83"/>
        <v/>
      </c>
      <c r="GF4" s="285" t="str">
        <f t="shared" si="84"/>
        <v/>
      </c>
      <c r="GG4" s="6">
        <f t="shared" si="85"/>
        <v>0</v>
      </c>
      <c r="GH4" s="22">
        <f t="shared" si="86"/>
        <v>0</v>
      </c>
      <c r="GI4" s="138">
        <f t="shared" si="87"/>
        <v>0</v>
      </c>
      <c r="GJ4" s="9">
        <f t="shared" si="88"/>
        <v>0</v>
      </c>
      <c r="GK4" s="64">
        <f t="shared" si="89"/>
        <v>0</v>
      </c>
      <c r="GL4" s="286" t="str">
        <f t="shared" si="90"/>
        <v/>
      </c>
      <c r="GM4" s="64">
        <f t="shared" si="91"/>
        <v>0</v>
      </c>
      <c r="GN4" s="284" t="str">
        <f t="shared" si="92"/>
        <v/>
      </c>
      <c r="GO4" s="64">
        <f t="shared" si="93"/>
        <v>0</v>
      </c>
      <c r="GP4" s="284" t="str">
        <f t="shared" si="94"/>
        <v/>
      </c>
      <c r="GQ4" s="64">
        <f t="shared" si="95"/>
        <v>0</v>
      </c>
      <c r="GR4" s="284" t="str">
        <f t="shared" si="96"/>
        <v/>
      </c>
      <c r="GS4" s="479" t="str">
        <f t="shared" si="97"/>
        <v/>
      </c>
      <c r="GT4" s="496">
        <f t="shared" si="98"/>
        <v>0</v>
      </c>
      <c r="GU4" s="501">
        <f t="shared" si="99"/>
        <v>0</v>
      </c>
      <c r="GV4" s="491">
        <v>0</v>
      </c>
      <c r="GW4" s="491">
        <v>0</v>
      </c>
      <c r="GX4" s="501">
        <f t="shared" si="100"/>
        <v>0</v>
      </c>
      <c r="GY4" s="491">
        <v>0</v>
      </c>
      <c r="GZ4" s="491">
        <v>0</v>
      </c>
      <c r="HA4" s="491">
        <v>0</v>
      </c>
      <c r="HB4" s="495">
        <v>0</v>
      </c>
      <c r="HD4" s="325">
        <f t="shared" si="101"/>
        <v>385347000</v>
      </c>
    </row>
    <row r="5" spans="1:212" s="60" customFormat="1" ht="28.15" hidden="1" customHeight="1" thickBot="1" x14ac:dyDescent="0.45">
      <c r="A5" s="283" t="s">
        <v>289</v>
      </c>
      <c r="B5" s="281" t="s">
        <v>288</v>
      </c>
      <c r="C5" s="282" t="s">
        <v>280</v>
      </c>
      <c r="D5" s="19">
        <v>0</v>
      </c>
      <c r="E5" s="19">
        <v>173926000</v>
      </c>
      <c r="F5" s="19">
        <v>584519000</v>
      </c>
      <c r="G5" s="19">
        <v>0</v>
      </c>
      <c r="H5" s="19">
        <v>0</v>
      </c>
      <c r="I5" s="19">
        <v>0</v>
      </c>
      <c r="J5" s="19">
        <v>157514000</v>
      </c>
      <c r="K5" s="19">
        <v>0</v>
      </c>
      <c r="L5" s="19"/>
      <c r="M5" s="19"/>
      <c r="N5" s="19"/>
      <c r="O5" s="19"/>
      <c r="P5" s="19"/>
      <c r="Q5" s="8">
        <f t="shared" si="0"/>
        <v>915959000</v>
      </c>
      <c r="R5" s="12">
        <v>0</v>
      </c>
      <c r="S5" s="68">
        <v>173926000</v>
      </c>
      <c r="T5" s="68">
        <v>0</v>
      </c>
      <c r="U5" s="68">
        <v>0</v>
      </c>
      <c r="V5" s="68">
        <v>45716000</v>
      </c>
      <c r="W5" s="13">
        <v>0</v>
      </c>
      <c r="X5" s="69">
        <v>0</v>
      </c>
      <c r="Y5" s="69">
        <v>0</v>
      </c>
      <c r="Z5" s="69">
        <v>157514000</v>
      </c>
      <c r="AA5" s="69">
        <v>0</v>
      </c>
      <c r="AB5" s="69"/>
      <c r="AC5" s="69"/>
      <c r="AD5" s="69"/>
      <c r="AE5" s="69"/>
      <c r="AF5" s="69"/>
      <c r="AG5" s="10">
        <f t="shared" si="1"/>
        <v>377156000</v>
      </c>
      <c r="AH5" s="6">
        <f t="shared" si="2"/>
        <v>0</v>
      </c>
      <c r="AI5" s="11">
        <v>0</v>
      </c>
      <c r="AJ5" s="7">
        <f t="shared" si="3"/>
        <v>0</v>
      </c>
      <c r="AK5" s="70">
        <f t="shared" si="4"/>
        <v>0</v>
      </c>
      <c r="AL5" s="71">
        <v>0</v>
      </c>
      <c r="AM5" s="71">
        <v>0</v>
      </c>
      <c r="AN5" s="71">
        <v>0</v>
      </c>
      <c r="AO5" s="71">
        <v>0</v>
      </c>
      <c r="AP5" s="71">
        <v>0</v>
      </c>
      <c r="AQ5" s="80">
        <v>0</v>
      </c>
      <c r="AR5" s="71">
        <v>0</v>
      </c>
      <c r="AS5" s="10">
        <f t="shared" si="5"/>
        <v>0</v>
      </c>
      <c r="AT5" s="6">
        <f t="shared" si="6"/>
        <v>173926000</v>
      </c>
      <c r="AU5" s="11">
        <v>173926000</v>
      </c>
      <c r="AV5" s="7">
        <f t="shared" si="7"/>
        <v>0</v>
      </c>
      <c r="AW5" s="70">
        <f t="shared" si="8"/>
        <v>173926000</v>
      </c>
      <c r="AX5" s="136">
        <v>173926000</v>
      </c>
      <c r="AY5" s="136">
        <v>0</v>
      </c>
      <c r="AZ5" s="136">
        <v>0</v>
      </c>
      <c r="BA5" s="136">
        <v>0</v>
      </c>
      <c r="BB5" s="80">
        <v>0</v>
      </c>
      <c r="BC5" s="136">
        <v>0</v>
      </c>
      <c r="BD5" s="79">
        <f t="shared" si="9"/>
        <v>0</v>
      </c>
      <c r="BE5" s="6">
        <f t="shared" si="10"/>
        <v>0</v>
      </c>
      <c r="BF5" s="11">
        <v>0</v>
      </c>
      <c r="BG5" s="7">
        <f t="shared" si="11"/>
        <v>0</v>
      </c>
      <c r="BH5" s="178">
        <f t="shared" si="12"/>
        <v>0</v>
      </c>
      <c r="BI5" s="136">
        <v>0</v>
      </c>
      <c r="BJ5" s="136">
        <v>0</v>
      </c>
      <c r="BK5" s="136">
        <v>0</v>
      </c>
      <c r="BL5" s="80">
        <v>0</v>
      </c>
      <c r="BM5" s="136">
        <v>0</v>
      </c>
      <c r="BN5" s="79">
        <f t="shared" si="13"/>
        <v>0</v>
      </c>
      <c r="BO5" s="6">
        <f t="shared" si="14"/>
        <v>0</v>
      </c>
      <c r="BP5" s="11">
        <v>0</v>
      </c>
      <c r="BQ5" s="7">
        <f t="shared" si="15"/>
        <v>0</v>
      </c>
      <c r="BR5" s="178">
        <f t="shared" si="16"/>
        <v>0</v>
      </c>
      <c r="BS5" s="136">
        <v>0</v>
      </c>
      <c r="BT5" s="136">
        <v>0</v>
      </c>
      <c r="BU5" s="80">
        <v>0</v>
      </c>
      <c r="BV5" s="136">
        <v>0</v>
      </c>
      <c r="BW5" s="79">
        <f t="shared" si="17"/>
        <v>0</v>
      </c>
      <c r="BX5" s="6">
        <f t="shared" si="18"/>
        <v>45716000</v>
      </c>
      <c r="BY5" s="11">
        <v>45716000</v>
      </c>
      <c r="BZ5" s="7">
        <f t="shared" si="19"/>
        <v>0</v>
      </c>
      <c r="CA5" s="178">
        <f t="shared" si="20"/>
        <v>0</v>
      </c>
      <c r="CB5" s="80">
        <v>0</v>
      </c>
      <c r="CC5" s="79">
        <f t="shared" si="21"/>
        <v>45716000</v>
      </c>
      <c r="CD5" s="9">
        <f t="shared" si="22"/>
        <v>0</v>
      </c>
      <c r="CE5" s="13"/>
      <c r="CF5" s="21">
        <f t="shared" si="23"/>
        <v>0</v>
      </c>
      <c r="CG5" s="70">
        <f t="shared" si="24"/>
        <v>0</v>
      </c>
      <c r="CH5" s="71"/>
      <c r="CI5" s="136"/>
      <c r="CJ5" s="136"/>
      <c r="CK5" s="136"/>
      <c r="CL5" s="177"/>
      <c r="CM5" s="80"/>
      <c r="CN5" s="136"/>
      <c r="CO5" s="20">
        <f t="shared" si="25"/>
        <v>0</v>
      </c>
      <c r="CP5" s="107">
        <f t="shared" si="26"/>
        <v>0</v>
      </c>
      <c r="CQ5" s="13"/>
      <c r="CR5" s="108">
        <f t="shared" si="27"/>
        <v>0</v>
      </c>
      <c r="CS5" s="109">
        <f t="shared" si="28"/>
        <v>0</v>
      </c>
      <c r="CT5" s="136"/>
      <c r="CU5" s="136"/>
      <c r="CV5" s="136"/>
      <c r="CW5" s="177"/>
      <c r="CX5" s="80"/>
      <c r="CY5" s="13"/>
      <c r="CZ5" s="110">
        <f t="shared" si="29"/>
        <v>0</v>
      </c>
      <c r="DA5" s="6">
        <f t="shared" si="30"/>
        <v>0</v>
      </c>
      <c r="DB5" s="11">
        <v>0</v>
      </c>
      <c r="DC5" s="7">
        <f t="shared" si="31"/>
        <v>0</v>
      </c>
      <c r="DD5" s="178">
        <f t="shared" si="32"/>
        <v>0</v>
      </c>
      <c r="DE5" s="136">
        <v>0</v>
      </c>
      <c r="DF5" s="136">
        <v>0</v>
      </c>
      <c r="DG5" s="136">
        <v>0</v>
      </c>
      <c r="DH5" s="80">
        <v>0</v>
      </c>
      <c r="DI5" s="136">
        <v>0</v>
      </c>
      <c r="DJ5" s="79">
        <f t="shared" si="33"/>
        <v>0</v>
      </c>
      <c r="DK5" s="6">
        <f t="shared" si="34"/>
        <v>157514000</v>
      </c>
      <c r="DL5" s="11">
        <v>157514000</v>
      </c>
      <c r="DM5" s="7">
        <f t="shared" si="35"/>
        <v>0</v>
      </c>
      <c r="DN5" s="178">
        <f t="shared" si="36"/>
        <v>157514000</v>
      </c>
      <c r="DO5" s="136">
        <v>157514000</v>
      </c>
      <c r="DP5" s="136">
        <v>0</v>
      </c>
      <c r="DQ5" s="80">
        <v>0</v>
      </c>
      <c r="DR5" s="11">
        <v>0</v>
      </c>
      <c r="DS5" s="8">
        <f t="shared" si="37"/>
        <v>0</v>
      </c>
      <c r="DT5" s="6">
        <f t="shared" si="38"/>
        <v>0</v>
      </c>
      <c r="DU5" s="11">
        <v>0</v>
      </c>
      <c r="DV5" s="7">
        <f t="shared" si="39"/>
        <v>0</v>
      </c>
      <c r="DW5" s="178">
        <f t="shared" si="40"/>
        <v>0</v>
      </c>
      <c r="DX5" s="80">
        <v>0</v>
      </c>
      <c r="DY5" s="79">
        <f t="shared" si="41"/>
        <v>0</v>
      </c>
      <c r="DZ5" s="135">
        <f t="shared" si="42"/>
        <v>0</v>
      </c>
      <c r="EA5" s="136"/>
      <c r="EB5" s="70">
        <f t="shared" si="43"/>
        <v>0</v>
      </c>
      <c r="EC5" s="109">
        <f t="shared" si="44"/>
        <v>0</v>
      </c>
      <c r="ED5" s="136"/>
      <c r="EE5" s="71"/>
      <c r="EF5" s="71"/>
      <c r="EG5" s="188"/>
      <c r="EH5" s="80"/>
      <c r="EI5" s="468">
        <f t="shared" si="45"/>
        <v>0</v>
      </c>
      <c r="EJ5" s="135">
        <f t="shared" si="46"/>
        <v>0</v>
      </c>
      <c r="EK5" s="136"/>
      <c r="EL5" s="70">
        <f t="shared" si="47"/>
        <v>0</v>
      </c>
      <c r="EM5" s="109">
        <f t="shared" si="48"/>
        <v>0</v>
      </c>
      <c r="EN5" s="71"/>
      <c r="EO5" s="80"/>
      <c r="EP5" s="468">
        <f t="shared" si="49"/>
        <v>0</v>
      </c>
      <c r="EQ5" s="135">
        <f t="shared" si="50"/>
        <v>0</v>
      </c>
      <c r="ER5" s="136"/>
      <c r="ES5" s="70">
        <f t="shared" si="51"/>
        <v>0</v>
      </c>
      <c r="ET5" s="109">
        <f t="shared" si="52"/>
        <v>0</v>
      </c>
      <c r="EU5" s="80"/>
      <c r="EV5" s="468">
        <f t="shared" si="53"/>
        <v>0</v>
      </c>
      <c r="EW5" s="135">
        <f t="shared" si="54"/>
        <v>0</v>
      </c>
      <c r="EX5" s="136"/>
      <c r="EY5" s="70">
        <f t="shared" si="55"/>
        <v>0</v>
      </c>
      <c r="EZ5" s="109">
        <f t="shared" si="56"/>
        <v>0</v>
      </c>
      <c r="FA5" s="71"/>
      <c r="FB5" s="80"/>
      <c r="FC5" s="468">
        <f t="shared" si="57"/>
        <v>0</v>
      </c>
      <c r="FD5" s="135">
        <f t="shared" si="58"/>
        <v>0</v>
      </c>
      <c r="FE5" s="136"/>
      <c r="FF5" s="70">
        <f t="shared" si="59"/>
        <v>0</v>
      </c>
      <c r="FG5" s="109">
        <f t="shared" si="60"/>
        <v>0</v>
      </c>
      <c r="FH5" s="80"/>
      <c r="FI5" s="468">
        <f t="shared" si="61"/>
        <v>0</v>
      </c>
      <c r="FJ5" s="6">
        <f t="shared" si="62"/>
        <v>377156000</v>
      </c>
      <c r="FK5" s="22">
        <f t="shared" si="63"/>
        <v>219642000</v>
      </c>
      <c r="FL5" s="138">
        <f t="shared" si="64"/>
        <v>157514000</v>
      </c>
      <c r="FM5" s="64">
        <f t="shared" si="65"/>
        <v>0</v>
      </c>
      <c r="FN5" s="64">
        <f t="shared" si="66"/>
        <v>0</v>
      </c>
      <c r="FO5" s="9">
        <f t="shared" si="67"/>
        <v>331440000</v>
      </c>
      <c r="FP5" s="64">
        <f t="shared" si="68"/>
        <v>173926000</v>
      </c>
      <c r="FQ5" s="118">
        <f t="shared" si="69"/>
        <v>173926000</v>
      </c>
      <c r="FR5" s="118">
        <f t="shared" si="70"/>
        <v>0</v>
      </c>
      <c r="FS5" s="284" t="str">
        <f t="shared" si="71"/>
        <v/>
      </c>
      <c r="FT5" s="189">
        <f t="shared" si="72"/>
        <v>157514000</v>
      </c>
      <c r="FU5" s="190">
        <f t="shared" si="73"/>
        <v>157514000</v>
      </c>
      <c r="FV5" s="190">
        <f t="shared" si="74"/>
        <v>0</v>
      </c>
      <c r="FW5" s="284" t="str">
        <f t="shared" si="75"/>
        <v/>
      </c>
      <c r="FX5" s="64">
        <f t="shared" si="76"/>
        <v>0</v>
      </c>
      <c r="FY5" s="189">
        <f t="shared" si="77"/>
        <v>0</v>
      </c>
      <c r="FZ5" s="189">
        <f t="shared" si="78"/>
        <v>0</v>
      </c>
      <c r="GA5" s="284" t="str">
        <f t="shared" si="79"/>
        <v/>
      </c>
      <c r="GB5" s="64">
        <f t="shared" si="80"/>
        <v>0</v>
      </c>
      <c r="GC5" s="189">
        <f t="shared" si="81"/>
        <v>0</v>
      </c>
      <c r="GD5" s="189">
        <f t="shared" si="82"/>
        <v>0</v>
      </c>
      <c r="GE5" s="284" t="str">
        <f t="shared" si="83"/>
        <v/>
      </c>
      <c r="GF5" s="285" t="str">
        <f t="shared" si="84"/>
        <v/>
      </c>
      <c r="GG5" s="6">
        <f t="shared" si="85"/>
        <v>0</v>
      </c>
      <c r="GH5" s="22">
        <f t="shared" si="86"/>
        <v>0</v>
      </c>
      <c r="GI5" s="138">
        <f t="shared" si="87"/>
        <v>0</v>
      </c>
      <c r="GJ5" s="9">
        <f t="shared" si="88"/>
        <v>45716000</v>
      </c>
      <c r="GK5" s="64">
        <f t="shared" si="89"/>
        <v>45716000</v>
      </c>
      <c r="GL5" s="286" t="str">
        <f t="shared" si="90"/>
        <v/>
      </c>
      <c r="GM5" s="64">
        <f t="shared" si="91"/>
        <v>0</v>
      </c>
      <c r="GN5" s="284" t="str">
        <f t="shared" si="92"/>
        <v/>
      </c>
      <c r="GO5" s="64">
        <f t="shared" si="93"/>
        <v>0</v>
      </c>
      <c r="GP5" s="284" t="str">
        <f t="shared" si="94"/>
        <v/>
      </c>
      <c r="GQ5" s="64">
        <f t="shared" si="95"/>
        <v>0</v>
      </c>
      <c r="GR5" s="284" t="str">
        <f t="shared" si="96"/>
        <v/>
      </c>
      <c r="GS5" s="479" t="str">
        <f t="shared" si="97"/>
        <v/>
      </c>
      <c r="GT5" s="496">
        <f t="shared" si="98"/>
        <v>0</v>
      </c>
      <c r="GU5" s="501">
        <f t="shared" si="99"/>
        <v>0</v>
      </c>
      <c r="GV5" s="491">
        <v>0</v>
      </c>
      <c r="GW5" s="491">
        <v>0</v>
      </c>
      <c r="GX5" s="501">
        <f t="shared" si="100"/>
        <v>0</v>
      </c>
      <c r="GY5" s="491">
        <v>0</v>
      </c>
      <c r="GZ5" s="491">
        <v>0</v>
      </c>
      <c r="HA5" s="491">
        <v>0</v>
      </c>
      <c r="HB5" s="495">
        <v>0</v>
      </c>
      <c r="HD5" s="325">
        <f t="shared" si="101"/>
        <v>0</v>
      </c>
    </row>
    <row r="6" spans="1:212" s="60" customFormat="1" ht="28.15" hidden="1" customHeight="1" thickBot="1" x14ac:dyDescent="0.45">
      <c r="A6" s="283" t="s">
        <v>291</v>
      </c>
      <c r="B6" s="281" t="s">
        <v>290</v>
      </c>
      <c r="C6" s="282" t="s">
        <v>280</v>
      </c>
      <c r="D6" s="19">
        <v>0</v>
      </c>
      <c r="E6" s="19">
        <v>285949000</v>
      </c>
      <c r="F6" s="19">
        <v>305319000</v>
      </c>
      <c r="G6" s="19">
        <v>0</v>
      </c>
      <c r="H6" s="19">
        <v>0</v>
      </c>
      <c r="I6" s="19">
        <v>0</v>
      </c>
      <c r="J6" s="19">
        <v>55314000</v>
      </c>
      <c r="K6" s="19">
        <v>0</v>
      </c>
      <c r="L6" s="19"/>
      <c r="M6" s="19"/>
      <c r="N6" s="19"/>
      <c r="O6" s="19"/>
      <c r="P6" s="19"/>
      <c r="Q6" s="8">
        <f>SUM(D6:P6)</f>
        <v>646582000</v>
      </c>
      <c r="R6" s="12">
        <v>0</v>
      </c>
      <c r="S6" s="68">
        <v>285949000</v>
      </c>
      <c r="T6" s="68">
        <v>0</v>
      </c>
      <c r="U6" s="68">
        <v>0</v>
      </c>
      <c r="V6" s="68">
        <v>8441000</v>
      </c>
      <c r="W6" s="13">
        <v>0</v>
      </c>
      <c r="X6" s="69">
        <v>0</v>
      </c>
      <c r="Y6" s="69">
        <v>0</v>
      </c>
      <c r="Z6" s="69">
        <v>55314000</v>
      </c>
      <c r="AA6" s="69">
        <v>0</v>
      </c>
      <c r="AB6" s="69"/>
      <c r="AC6" s="69"/>
      <c r="AD6" s="69"/>
      <c r="AE6" s="69"/>
      <c r="AF6" s="69"/>
      <c r="AG6" s="10">
        <f>SUM(R6:AF6)</f>
        <v>349704000</v>
      </c>
      <c r="AH6" s="6">
        <f>R6</f>
        <v>0</v>
      </c>
      <c r="AI6" s="11">
        <v>0</v>
      </c>
      <c r="AJ6" s="7">
        <f>AH6-AI6</f>
        <v>0</v>
      </c>
      <c r="AK6" s="70">
        <f>SUM(AL6:AQ6)</f>
        <v>0</v>
      </c>
      <c r="AL6" s="71">
        <v>0</v>
      </c>
      <c r="AM6" s="71">
        <v>0</v>
      </c>
      <c r="AN6" s="71">
        <v>0</v>
      </c>
      <c r="AO6" s="71">
        <v>0</v>
      </c>
      <c r="AP6" s="71">
        <v>0</v>
      </c>
      <c r="AQ6" s="80">
        <v>0</v>
      </c>
      <c r="AR6" s="71">
        <v>0</v>
      </c>
      <c r="AS6" s="10">
        <f>AI6-AK6</f>
        <v>0</v>
      </c>
      <c r="AT6" s="6">
        <f>S6</f>
        <v>285949000</v>
      </c>
      <c r="AU6" s="11">
        <v>285949000</v>
      </c>
      <c r="AV6" s="7">
        <f>AT6-AU6</f>
        <v>0</v>
      </c>
      <c r="AW6" s="70">
        <f>SUM(AX6:BB6)</f>
        <v>285949000</v>
      </c>
      <c r="AX6" s="136">
        <v>285949000</v>
      </c>
      <c r="AY6" s="136">
        <v>0</v>
      </c>
      <c r="AZ6" s="136">
        <v>0</v>
      </c>
      <c r="BA6" s="136">
        <v>0</v>
      </c>
      <c r="BB6" s="80">
        <v>0</v>
      </c>
      <c r="BC6" s="136">
        <v>0</v>
      </c>
      <c r="BD6" s="79">
        <f>AU6-AW6</f>
        <v>0</v>
      </c>
      <c r="BE6" s="6">
        <f>T6</f>
        <v>0</v>
      </c>
      <c r="BF6" s="11">
        <v>0</v>
      </c>
      <c r="BG6" s="7">
        <f>BE6-BF6</f>
        <v>0</v>
      </c>
      <c r="BH6" s="178">
        <f>SUM(BI6:BL6)</f>
        <v>0</v>
      </c>
      <c r="BI6" s="136">
        <v>0</v>
      </c>
      <c r="BJ6" s="136">
        <v>0</v>
      </c>
      <c r="BK6" s="136">
        <v>0</v>
      </c>
      <c r="BL6" s="80">
        <v>0</v>
      </c>
      <c r="BM6" s="136">
        <v>0</v>
      </c>
      <c r="BN6" s="79">
        <f>BF6-BH6</f>
        <v>0</v>
      </c>
      <c r="BO6" s="6">
        <f>U6</f>
        <v>0</v>
      </c>
      <c r="BP6" s="11">
        <v>0</v>
      </c>
      <c r="BQ6" s="7">
        <f>BO6-BP6</f>
        <v>0</v>
      </c>
      <c r="BR6" s="178">
        <f>SUM(BS6:BU6)</f>
        <v>0</v>
      </c>
      <c r="BS6" s="136">
        <v>0</v>
      </c>
      <c r="BT6" s="136">
        <v>0</v>
      </c>
      <c r="BU6" s="80">
        <v>0</v>
      </c>
      <c r="BV6" s="136">
        <v>0</v>
      </c>
      <c r="BW6" s="79">
        <f>BP6-BR6</f>
        <v>0</v>
      </c>
      <c r="BX6" s="6">
        <f>V6</f>
        <v>8441000</v>
      </c>
      <c r="BY6" s="11">
        <v>8441000</v>
      </c>
      <c r="BZ6" s="7">
        <f>BX6-BY6</f>
        <v>0</v>
      </c>
      <c r="CA6" s="178">
        <f>SUM(CB6:CB6)</f>
        <v>8441000</v>
      </c>
      <c r="CB6" s="80">
        <v>8441000</v>
      </c>
      <c r="CC6" s="79">
        <f>BY6-CA6</f>
        <v>0</v>
      </c>
      <c r="CD6" s="9">
        <f>W6</f>
        <v>0</v>
      </c>
      <c r="CE6" s="13"/>
      <c r="CF6" s="21">
        <f>CD6-CE6</f>
        <v>0</v>
      </c>
      <c r="CG6" s="70">
        <f>SUM(CH6:CM6)</f>
        <v>0</v>
      </c>
      <c r="CH6" s="71"/>
      <c r="CI6" s="136"/>
      <c r="CJ6" s="136"/>
      <c r="CK6" s="136"/>
      <c r="CL6" s="177"/>
      <c r="CM6" s="80"/>
      <c r="CN6" s="136"/>
      <c r="CO6" s="20">
        <f>CE6-CG6</f>
        <v>0</v>
      </c>
      <c r="CP6" s="107">
        <f>X6</f>
        <v>0</v>
      </c>
      <c r="CQ6" s="13"/>
      <c r="CR6" s="108">
        <f>CP6-CQ6</f>
        <v>0</v>
      </c>
      <c r="CS6" s="109">
        <f>SUM(CT6:CX6)</f>
        <v>0</v>
      </c>
      <c r="CT6" s="136"/>
      <c r="CU6" s="136"/>
      <c r="CV6" s="136"/>
      <c r="CW6" s="177"/>
      <c r="CX6" s="80"/>
      <c r="CY6" s="13"/>
      <c r="CZ6" s="110">
        <f>CQ6-CS6</f>
        <v>0</v>
      </c>
      <c r="DA6" s="6">
        <f>Y6</f>
        <v>0</v>
      </c>
      <c r="DB6" s="11">
        <v>0</v>
      </c>
      <c r="DC6" s="7">
        <f>DA6-DB6</f>
        <v>0</v>
      </c>
      <c r="DD6" s="178">
        <f>SUM(DE6:DH6)</f>
        <v>0</v>
      </c>
      <c r="DE6" s="136">
        <v>0</v>
      </c>
      <c r="DF6" s="136">
        <v>0</v>
      </c>
      <c r="DG6" s="136">
        <v>0</v>
      </c>
      <c r="DH6" s="80">
        <v>0</v>
      </c>
      <c r="DI6" s="136">
        <v>0</v>
      </c>
      <c r="DJ6" s="79">
        <f>DB6-DD6</f>
        <v>0</v>
      </c>
      <c r="DK6" s="6">
        <f>Z6</f>
        <v>55314000</v>
      </c>
      <c r="DL6" s="11">
        <v>55314000</v>
      </c>
      <c r="DM6" s="7">
        <f>DK6-DL6</f>
        <v>0</v>
      </c>
      <c r="DN6" s="178">
        <f>SUM(DO6:DQ6)</f>
        <v>55314000</v>
      </c>
      <c r="DO6" s="136">
        <v>55314000</v>
      </c>
      <c r="DP6" s="136">
        <v>0</v>
      </c>
      <c r="DQ6" s="80">
        <v>0</v>
      </c>
      <c r="DR6" s="11">
        <v>0</v>
      </c>
      <c r="DS6" s="8">
        <f>DL6-DN6</f>
        <v>0</v>
      </c>
      <c r="DT6" s="6">
        <f>AA6</f>
        <v>0</v>
      </c>
      <c r="DU6" s="11">
        <v>0</v>
      </c>
      <c r="DV6" s="7">
        <f>DT6-DU6</f>
        <v>0</v>
      </c>
      <c r="DW6" s="178">
        <f>SUM(DX6:DX6)</f>
        <v>0</v>
      </c>
      <c r="DX6" s="80">
        <v>0</v>
      </c>
      <c r="DY6" s="79">
        <f>DU6-DW6</f>
        <v>0</v>
      </c>
      <c r="DZ6" s="135">
        <f>AB6</f>
        <v>0</v>
      </c>
      <c r="EA6" s="136"/>
      <c r="EB6" s="70">
        <f>DZ6-EA6</f>
        <v>0</v>
      </c>
      <c r="EC6" s="109">
        <f>SUM(ED6:EH6)</f>
        <v>0</v>
      </c>
      <c r="ED6" s="136"/>
      <c r="EE6" s="71"/>
      <c r="EF6" s="71"/>
      <c r="EG6" s="188"/>
      <c r="EH6" s="80"/>
      <c r="EI6" s="468">
        <f>EA6-EC6</f>
        <v>0</v>
      </c>
      <c r="EJ6" s="135">
        <f>AC6</f>
        <v>0</v>
      </c>
      <c r="EK6" s="136"/>
      <c r="EL6" s="70">
        <f>EJ6-EK6</f>
        <v>0</v>
      </c>
      <c r="EM6" s="109">
        <f>SUM(EN6:EO6)</f>
        <v>0</v>
      </c>
      <c r="EN6" s="71"/>
      <c r="EO6" s="80"/>
      <c r="EP6" s="468">
        <f>EK6-EM6</f>
        <v>0</v>
      </c>
      <c r="EQ6" s="135">
        <f>AD6</f>
        <v>0</v>
      </c>
      <c r="ER6" s="136"/>
      <c r="ES6" s="70">
        <f>EQ6-ER6</f>
        <v>0</v>
      </c>
      <c r="ET6" s="109">
        <f>SUM(EU6:EU6)</f>
        <v>0</v>
      </c>
      <c r="EU6" s="80"/>
      <c r="EV6" s="468">
        <f>ER6-ET6</f>
        <v>0</v>
      </c>
      <c r="EW6" s="135">
        <f>AE6</f>
        <v>0</v>
      </c>
      <c r="EX6" s="136"/>
      <c r="EY6" s="70">
        <f>EW6-EX6</f>
        <v>0</v>
      </c>
      <c r="EZ6" s="109">
        <f>SUM(FA6:FB6)</f>
        <v>0</v>
      </c>
      <c r="FA6" s="71"/>
      <c r="FB6" s="80"/>
      <c r="FC6" s="468">
        <f>EX6-EZ6</f>
        <v>0</v>
      </c>
      <c r="FD6" s="135">
        <f>AF6</f>
        <v>0</v>
      </c>
      <c r="FE6" s="136"/>
      <c r="FF6" s="70">
        <f>FD6-FE6</f>
        <v>0</v>
      </c>
      <c r="FG6" s="109">
        <f>SUM(FH6:FH6)</f>
        <v>0</v>
      </c>
      <c r="FH6" s="80"/>
      <c r="FI6" s="468">
        <f>FE6-FG6</f>
        <v>0</v>
      </c>
      <c r="FJ6" s="6">
        <f>SUM(FK6:FN6)</f>
        <v>349704000</v>
      </c>
      <c r="FK6" s="22">
        <f>AI6+AU6+BF6+BP6+BY6</f>
        <v>294390000</v>
      </c>
      <c r="FL6" s="138">
        <f>CE6+CQ6+DB6+DL6+DU6</f>
        <v>55314000</v>
      </c>
      <c r="FM6" s="64">
        <f>EA6+EK6+ER6</f>
        <v>0</v>
      </c>
      <c r="FN6" s="64">
        <f>EX6+FE6</f>
        <v>0</v>
      </c>
      <c r="FO6" s="9">
        <f>FP6+FT6+FX6+GB6</f>
        <v>349704000</v>
      </c>
      <c r="FP6" s="64">
        <f>FQ6+FR6</f>
        <v>294390000</v>
      </c>
      <c r="FQ6" s="118">
        <f>SUM(AL6:AP6)+SUM(AX6:BA6)+SUM(BI6:BK6)+SUM(BS6:BT6)</f>
        <v>285949000</v>
      </c>
      <c r="FR6" s="118">
        <f>AQ6+BB6+BL6+BU6+CB6</f>
        <v>8441000</v>
      </c>
      <c r="FS6" s="284" t="str">
        <f>IF(FK6&lt;FP6,"過払！","")</f>
        <v/>
      </c>
      <c r="FT6" s="189">
        <f>FU6+FV6</f>
        <v>55314000</v>
      </c>
      <c r="FU6" s="190">
        <f>SUM(CH6:CL6)+SUM(CT6:CW6)+SUM(DE6:DG6)+SUM(DO6:DP6)</f>
        <v>55314000</v>
      </c>
      <c r="FV6" s="190">
        <f>CM6+CX6+DH6+DQ6+DX6</f>
        <v>0</v>
      </c>
      <c r="FW6" s="284" t="str">
        <f>IF(FL6&lt;FT6,"過払！","")</f>
        <v/>
      </c>
      <c r="FX6" s="64">
        <f>SUM(FY6:FZ6)</f>
        <v>0</v>
      </c>
      <c r="FY6" s="189">
        <f>SUM(ED6:EG6)+SUM(EN6)</f>
        <v>0</v>
      </c>
      <c r="FZ6" s="189">
        <f>EH6+EO6+EU6</f>
        <v>0</v>
      </c>
      <c r="GA6" s="284" t="str">
        <f>IF(FM6&lt;FX6,"過払！","")</f>
        <v/>
      </c>
      <c r="GB6" s="64">
        <f>SUM(GC6:GD6)</f>
        <v>0</v>
      </c>
      <c r="GC6" s="189">
        <f>SUM(FA6)</f>
        <v>0</v>
      </c>
      <c r="GD6" s="189">
        <f>FB6+FH6</f>
        <v>0</v>
      </c>
      <c r="GE6" s="284" t="str">
        <f>IF(FN6&lt;GB6,"過払！","")</f>
        <v/>
      </c>
      <c r="GF6" s="285" t="str">
        <f>IF(FJ6&lt;FO6,"過払！","")</f>
        <v/>
      </c>
      <c r="GG6" s="6">
        <f>SUM(GH6:GI6)</f>
        <v>0</v>
      </c>
      <c r="GH6" s="22">
        <f>AR6+BC6+BM6+BV6</f>
        <v>0</v>
      </c>
      <c r="GI6" s="138">
        <f>CN6+CY6+DI6+DR6</f>
        <v>0</v>
      </c>
      <c r="GJ6" s="9">
        <f>GK6+GM6+GO6+GQ6</f>
        <v>0</v>
      </c>
      <c r="GK6" s="64">
        <f>AS6+BD6+BN6+BW6+CC6</f>
        <v>0</v>
      </c>
      <c r="GL6" s="286" t="str">
        <f>IF(FK6-FP6&lt;GK6,"未払多！","")</f>
        <v/>
      </c>
      <c r="GM6" s="64">
        <f>CO6+CZ6+DJ6+DS6+DY6</f>
        <v>0</v>
      </c>
      <c r="GN6" s="284" t="str">
        <f>IF(FL6-FT6&lt;GM6,"未払多！","")</f>
        <v/>
      </c>
      <c r="GO6" s="64">
        <f>EI6+EP6+EV6</f>
        <v>0</v>
      </c>
      <c r="GP6" s="284" t="str">
        <f>IF(FT6-FM6&lt;GO6,"未払多！","")</f>
        <v/>
      </c>
      <c r="GQ6" s="64">
        <f>FC6+FI6</f>
        <v>0</v>
      </c>
      <c r="GR6" s="284" t="str">
        <f>IF(FN6-GB6&lt;GQ6,"未払多！","")</f>
        <v/>
      </c>
      <c r="GS6" s="479" t="str">
        <f>IF(FJ6-FO6&lt;GJ6,"未払多！","")</f>
        <v/>
      </c>
      <c r="GT6" s="496">
        <f>GU6+GX6</f>
        <v>0</v>
      </c>
      <c r="GU6" s="501">
        <f>SUM(GV6:GW6)</f>
        <v>0</v>
      </c>
      <c r="GV6" s="491">
        <v>0</v>
      </c>
      <c r="GW6" s="491">
        <v>0</v>
      </c>
      <c r="GX6" s="501">
        <f>SUM(GY6:HB6)</f>
        <v>0</v>
      </c>
      <c r="GY6" s="491">
        <v>0</v>
      </c>
      <c r="GZ6" s="491">
        <v>0</v>
      </c>
      <c r="HA6" s="491">
        <v>0</v>
      </c>
      <c r="HB6" s="495">
        <v>0</v>
      </c>
      <c r="HD6" s="325">
        <f t="shared" si="101"/>
        <v>8441000</v>
      </c>
    </row>
    <row r="7" spans="1:212" s="60" customFormat="1" ht="28.15" hidden="1" customHeight="1" thickBot="1" x14ac:dyDescent="0.45">
      <c r="A7" s="283" t="s">
        <v>293</v>
      </c>
      <c r="B7" s="281" t="s">
        <v>292</v>
      </c>
      <c r="C7" s="282" t="s">
        <v>280</v>
      </c>
      <c r="D7" s="19">
        <v>0</v>
      </c>
      <c r="E7" s="19">
        <v>209676000</v>
      </c>
      <c r="F7" s="19">
        <v>258740000</v>
      </c>
      <c r="G7" s="19">
        <v>0</v>
      </c>
      <c r="H7" s="19">
        <v>0</v>
      </c>
      <c r="I7" s="19">
        <v>0</v>
      </c>
      <c r="J7" s="19">
        <v>58655000</v>
      </c>
      <c r="K7" s="19">
        <v>0</v>
      </c>
      <c r="L7" s="19"/>
      <c r="M7" s="19"/>
      <c r="N7" s="19"/>
      <c r="O7" s="19"/>
      <c r="P7" s="19"/>
      <c r="Q7" s="8">
        <f>SUM(D7:P7)</f>
        <v>527071000</v>
      </c>
      <c r="R7" s="12">
        <v>0</v>
      </c>
      <c r="S7" s="68">
        <v>209676000</v>
      </c>
      <c r="T7" s="68">
        <v>0</v>
      </c>
      <c r="U7" s="68">
        <v>0</v>
      </c>
      <c r="V7" s="68">
        <v>20958000</v>
      </c>
      <c r="W7" s="13">
        <v>0</v>
      </c>
      <c r="X7" s="69">
        <v>0</v>
      </c>
      <c r="Y7" s="69">
        <v>0</v>
      </c>
      <c r="Z7" s="69">
        <v>20141000</v>
      </c>
      <c r="AA7" s="69">
        <v>38514000</v>
      </c>
      <c r="AB7" s="69"/>
      <c r="AC7" s="69"/>
      <c r="AD7" s="69"/>
      <c r="AE7" s="69"/>
      <c r="AF7" s="69"/>
      <c r="AG7" s="10">
        <f>SUM(R7:AF7)</f>
        <v>289289000</v>
      </c>
      <c r="AH7" s="6">
        <f>R7</f>
        <v>0</v>
      </c>
      <c r="AI7" s="11">
        <v>0</v>
      </c>
      <c r="AJ7" s="7">
        <f>AH7-AI7</f>
        <v>0</v>
      </c>
      <c r="AK7" s="70">
        <f>SUM(AL7:AQ7)</f>
        <v>0</v>
      </c>
      <c r="AL7" s="71">
        <v>0</v>
      </c>
      <c r="AM7" s="71">
        <v>0</v>
      </c>
      <c r="AN7" s="71">
        <v>0</v>
      </c>
      <c r="AO7" s="71">
        <v>0</v>
      </c>
      <c r="AP7" s="71">
        <v>0</v>
      </c>
      <c r="AQ7" s="80">
        <v>0</v>
      </c>
      <c r="AR7" s="71">
        <v>0</v>
      </c>
      <c r="AS7" s="10">
        <f>AI7-AK7</f>
        <v>0</v>
      </c>
      <c r="AT7" s="6">
        <f>S7</f>
        <v>209676000</v>
      </c>
      <c r="AU7" s="11">
        <v>209676000</v>
      </c>
      <c r="AV7" s="7">
        <f>AT7-AU7</f>
        <v>0</v>
      </c>
      <c r="AW7" s="70">
        <f>SUM(AX7:BB7)</f>
        <v>209676000</v>
      </c>
      <c r="AX7" s="136">
        <v>209676000</v>
      </c>
      <c r="AY7" s="136">
        <v>0</v>
      </c>
      <c r="AZ7" s="136">
        <v>0</v>
      </c>
      <c r="BA7" s="136">
        <v>0</v>
      </c>
      <c r="BB7" s="80">
        <v>0</v>
      </c>
      <c r="BC7" s="136">
        <v>0</v>
      </c>
      <c r="BD7" s="79">
        <f>AU7-AW7</f>
        <v>0</v>
      </c>
      <c r="BE7" s="6">
        <f>T7</f>
        <v>0</v>
      </c>
      <c r="BF7" s="11">
        <v>0</v>
      </c>
      <c r="BG7" s="7">
        <f>BE7-BF7</f>
        <v>0</v>
      </c>
      <c r="BH7" s="178">
        <f>SUM(BI7:BL7)</f>
        <v>0</v>
      </c>
      <c r="BI7" s="136">
        <v>0</v>
      </c>
      <c r="BJ7" s="136">
        <v>0</v>
      </c>
      <c r="BK7" s="136">
        <v>0</v>
      </c>
      <c r="BL7" s="80">
        <v>0</v>
      </c>
      <c r="BM7" s="136">
        <v>0</v>
      </c>
      <c r="BN7" s="79">
        <f>BF7-BH7</f>
        <v>0</v>
      </c>
      <c r="BO7" s="6">
        <f>U7</f>
        <v>0</v>
      </c>
      <c r="BP7" s="11">
        <v>0</v>
      </c>
      <c r="BQ7" s="7">
        <f>BO7-BP7</f>
        <v>0</v>
      </c>
      <c r="BR7" s="178">
        <f>SUM(BS7:BU7)</f>
        <v>0</v>
      </c>
      <c r="BS7" s="136">
        <v>0</v>
      </c>
      <c r="BT7" s="136">
        <v>0</v>
      </c>
      <c r="BU7" s="80">
        <v>0</v>
      </c>
      <c r="BV7" s="136">
        <v>0</v>
      </c>
      <c r="BW7" s="79">
        <f>BP7-BR7</f>
        <v>0</v>
      </c>
      <c r="BX7" s="6">
        <f>V7</f>
        <v>20958000</v>
      </c>
      <c r="BY7" s="11">
        <v>20958000</v>
      </c>
      <c r="BZ7" s="7">
        <f>BX7-BY7</f>
        <v>0</v>
      </c>
      <c r="CA7" s="178">
        <f>SUM(CB7:CB7)</f>
        <v>0</v>
      </c>
      <c r="CB7" s="80">
        <v>0</v>
      </c>
      <c r="CC7" s="79">
        <f>BY7-CA7</f>
        <v>20958000</v>
      </c>
      <c r="CD7" s="9">
        <f>W7</f>
        <v>0</v>
      </c>
      <c r="CE7" s="13"/>
      <c r="CF7" s="21">
        <f>CD7-CE7</f>
        <v>0</v>
      </c>
      <c r="CG7" s="70">
        <f>SUM(CH7:CM7)</f>
        <v>0</v>
      </c>
      <c r="CH7" s="71"/>
      <c r="CI7" s="136"/>
      <c r="CJ7" s="136"/>
      <c r="CK7" s="136"/>
      <c r="CL7" s="177"/>
      <c r="CM7" s="80"/>
      <c r="CN7" s="136"/>
      <c r="CO7" s="20">
        <f>CE7-CG7</f>
        <v>0</v>
      </c>
      <c r="CP7" s="107">
        <f>X7</f>
        <v>0</v>
      </c>
      <c r="CQ7" s="13"/>
      <c r="CR7" s="108">
        <f>CP7-CQ7</f>
        <v>0</v>
      </c>
      <c r="CS7" s="109">
        <f>SUM(CT7:CX7)</f>
        <v>0</v>
      </c>
      <c r="CT7" s="136"/>
      <c r="CU7" s="136"/>
      <c r="CV7" s="136"/>
      <c r="CW7" s="177"/>
      <c r="CX7" s="80"/>
      <c r="CY7" s="13"/>
      <c r="CZ7" s="110">
        <f>CQ7-CS7</f>
        <v>0</v>
      </c>
      <c r="DA7" s="6">
        <f>Y7</f>
        <v>0</v>
      </c>
      <c r="DB7" s="11">
        <v>0</v>
      </c>
      <c r="DC7" s="7">
        <f>DA7-DB7</f>
        <v>0</v>
      </c>
      <c r="DD7" s="178">
        <f>SUM(DE7:DH7)</f>
        <v>0</v>
      </c>
      <c r="DE7" s="136">
        <v>0</v>
      </c>
      <c r="DF7" s="136">
        <v>0</v>
      </c>
      <c r="DG7" s="136">
        <v>0</v>
      </c>
      <c r="DH7" s="80">
        <v>0</v>
      </c>
      <c r="DI7" s="136">
        <v>0</v>
      </c>
      <c r="DJ7" s="79">
        <f>DB7-DD7</f>
        <v>0</v>
      </c>
      <c r="DK7" s="6">
        <f>Z7</f>
        <v>20141000</v>
      </c>
      <c r="DL7" s="11">
        <v>20141000</v>
      </c>
      <c r="DM7" s="7">
        <f>DK7-DL7</f>
        <v>0</v>
      </c>
      <c r="DN7" s="178">
        <f>SUM(DO7:DQ7)</f>
        <v>20141000</v>
      </c>
      <c r="DO7" s="136">
        <v>20141000</v>
      </c>
      <c r="DP7" s="136">
        <v>0</v>
      </c>
      <c r="DQ7" s="80">
        <v>0</v>
      </c>
      <c r="DR7" s="11">
        <v>0</v>
      </c>
      <c r="DS7" s="8">
        <f>DL7-DN7</f>
        <v>0</v>
      </c>
      <c r="DT7" s="6">
        <f>AA7</f>
        <v>38514000</v>
      </c>
      <c r="DU7" s="11">
        <v>38514000</v>
      </c>
      <c r="DV7" s="7">
        <f>DT7-DU7</f>
        <v>0</v>
      </c>
      <c r="DW7" s="178">
        <f>SUM(DX7:DX7)</f>
        <v>0</v>
      </c>
      <c r="DX7" s="80">
        <v>0</v>
      </c>
      <c r="DY7" s="79">
        <f>DU7-DW7</f>
        <v>38514000</v>
      </c>
      <c r="DZ7" s="135">
        <f>AB7</f>
        <v>0</v>
      </c>
      <c r="EA7" s="136"/>
      <c r="EB7" s="70">
        <f>DZ7-EA7</f>
        <v>0</v>
      </c>
      <c r="EC7" s="109">
        <f>SUM(ED7:EH7)</f>
        <v>0</v>
      </c>
      <c r="ED7" s="136"/>
      <c r="EE7" s="71"/>
      <c r="EF7" s="71"/>
      <c r="EG7" s="188"/>
      <c r="EH7" s="80"/>
      <c r="EI7" s="468">
        <f>EA7-EC7</f>
        <v>0</v>
      </c>
      <c r="EJ7" s="135">
        <f>AC7</f>
        <v>0</v>
      </c>
      <c r="EK7" s="136"/>
      <c r="EL7" s="70">
        <f>EJ7-EK7</f>
        <v>0</v>
      </c>
      <c r="EM7" s="109">
        <f>SUM(EN7:EO7)</f>
        <v>0</v>
      </c>
      <c r="EN7" s="71"/>
      <c r="EO7" s="80"/>
      <c r="EP7" s="468">
        <f>EK7-EM7</f>
        <v>0</v>
      </c>
      <c r="EQ7" s="135">
        <f>AD7</f>
        <v>0</v>
      </c>
      <c r="ER7" s="136"/>
      <c r="ES7" s="70">
        <f>EQ7-ER7</f>
        <v>0</v>
      </c>
      <c r="ET7" s="109">
        <f>SUM(EU7:EU7)</f>
        <v>0</v>
      </c>
      <c r="EU7" s="80"/>
      <c r="EV7" s="468">
        <f>ER7-ET7</f>
        <v>0</v>
      </c>
      <c r="EW7" s="135">
        <f>AE7</f>
        <v>0</v>
      </c>
      <c r="EX7" s="136"/>
      <c r="EY7" s="70">
        <f>EW7-EX7</f>
        <v>0</v>
      </c>
      <c r="EZ7" s="109">
        <f>SUM(FA7:FB7)</f>
        <v>0</v>
      </c>
      <c r="FA7" s="71"/>
      <c r="FB7" s="80"/>
      <c r="FC7" s="468">
        <f>EX7-EZ7</f>
        <v>0</v>
      </c>
      <c r="FD7" s="135">
        <f>AF7</f>
        <v>0</v>
      </c>
      <c r="FE7" s="136"/>
      <c r="FF7" s="70">
        <f>FD7-FE7</f>
        <v>0</v>
      </c>
      <c r="FG7" s="109">
        <f>SUM(FH7:FH7)</f>
        <v>0</v>
      </c>
      <c r="FH7" s="80"/>
      <c r="FI7" s="468">
        <f>FE7-FG7</f>
        <v>0</v>
      </c>
      <c r="FJ7" s="6">
        <f>SUM(FK7:FN7)</f>
        <v>289289000</v>
      </c>
      <c r="FK7" s="22">
        <f>AI7+AU7+BF7+BP7+BY7</f>
        <v>230634000</v>
      </c>
      <c r="FL7" s="138">
        <f>CE7+CQ7+DB7+DL7+DU7</f>
        <v>58655000</v>
      </c>
      <c r="FM7" s="64">
        <f>EA7+EK7+ER7</f>
        <v>0</v>
      </c>
      <c r="FN7" s="64">
        <f>EX7+FE7</f>
        <v>0</v>
      </c>
      <c r="FO7" s="9">
        <f>FP7+FT7+FX7+GB7</f>
        <v>229817000</v>
      </c>
      <c r="FP7" s="64">
        <f>FQ7+FR7</f>
        <v>209676000</v>
      </c>
      <c r="FQ7" s="118">
        <f>SUM(AL7:AP7)+SUM(AX7:BA7)+SUM(BI7:BK7)+SUM(BS7:BT7)</f>
        <v>209676000</v>
      </c>
      <c r="FR7" s="118">
        <f>AQ7+BB7+BL7+BU7+CB7</f>
        <v>0</v>
      </c>
      <c r="FS7" s="284" t="str">
        <f>IF(FK7&lt;FP7,"過払！","")</f>
        <v/>
      </c>
      <c r="FT7" s="189">
        <f>FU7+FV7</f>
        <v>20141000</v>
      </c>
      <c r="FU7" s="190">
        <f>SUM(CH7:CL7)+SUM(CT7:CW7)+SUM(DE7:DG7)+SUM(DO7:DP7)</f>
        <v>20141000</v>
      </c>
      <c r="FV7" s="190">
        <f>CM7+CX7+DH7+DQ7+DX7</f>
        <v>0</v>
      </c>
      <c r="FW7" s="284" t="str">
        <f>IF(FL7&lt;FT7,"過払！","")</f>
        <v/>
      </c>
      <c r="FX7" s="64">
        <f>SUM(FY7:FZ7)</f>
        <v>0</v>
      </c>
      <c r="FY7" s="189">
        <f>SUM(ED7:EG7)+SUM(EN7)</f>
        <v>0</v>
      </c>
      <c r="FZ7" s="189">
        <f>EH7+EO7+EU7</f>
        <v>0</v>
      </c>
      <c r="GA7" s="284" t="str">
        <f>IF(FM7&lt;FX7,"過払！","")</f>
        <v/>
      </c>
      <c r="GB7" s="64">
        <f>SUM(GC7:GD7)</f>
        <v>0</v>
      </c>
      <c r="GC7" s="189">
        <f>SUM(FA7)</f>
        <v>0</v>
      </c>
      <c r="GD7" s="189">
        <f>FB7+FH7</f>
        <v>0</v>
      </c>
      <c r="GE7" s="284" t="str">
        <f>IF(FN7&lt;GB7,"過払！","")</f>
        <v/>
      </c>
      <c r="GF7" s="285" t="str">
        <f>IF(FJ7&lt;FO7,"過払！","")</f>
        <v/>
      </c>
      <c r="GG7" s="6">
        <f>SUM(GH7:GI7)</f>
        <v>0</v>
      </c>
      <c r="GH7" s="22">
        <f>AR7+BC7+BM7+BV7</f>
        <v>0</v>
      </c>
      <c r="GI7" s="138">
        <f>CN7+CY7+DI7+DR7</f>
        <v>0</v>
      </c>
      <c r="GJ7" s="9">
        <f>GK7+GM7+GO7+GQ7</f>
        <v>59472000</v>
      </c>
      <c r="GK7" s="64">
        <f>AS7+BD7+BN7+BW7+CC7</f>
        <v>20958000</v>
      </c>
      <c r="GL7" s="286" t="str">
        <f>IF(FK7-FP7&lt;GK7,"未払多！","")</f>
        <v/>
      </c>
      <c r="GM7" s="64">
        <f>CO7+CZ7+DJ7+DS7+DY7</f>
        <v>38514000</v>
      </c>
      <c r="GN7" s="284" t="str">
        <f>IF(FL7-FT7&lt;GM7,"未払多！","")</f>
        <v/>
      </c>
      <c r="GO7" s="64">
        <f>EI7+EP7+EV7</f>
        <v>0</v>
      </c>
      <c r="GP7" s="284" t="str">
        <f>IF(FT7-FM7&lt;GO7,"未払多！","")</f>
        <v/>
      </c>
      <c r="GQ7" s="64">
        <f>FC7+FI7</f>
        <v>0</v>
      </c>
      <c r="GR7" s="284" t="str">
        <f>IF(FN7-GB7&lt;GQ7,"未払多！","")</f>
        <v/>
      </c>
      <c r="GS7" s="479" t="str">
        <f>IF(FJ7-FO7&lt;GJ7,"未払多！","")</f>
        <v/>
      </c>
      <c r="GT7" s="496">
        <f>GU7+GX7</f>
        <v>0</v>
      </c>
      <c r="GU7" s="501">
        <f>SUM(GV7:GW7)</f>
        <v>0</v>
      </c>
      <c r="GV7" s="491">
        <v>0</v>
      </c>
      <c r="GW7" s="491">
        <v>0</v>
      </c>
      <c r="GX7" s="501">
        <f>SUM(GY7:HB7)</f>
        <v>0</v>
      </c>
      <c r="GY7" s="491">
        <v>0</v>
      </c>
      <c r="GZ7" s="491">
        <v>0</v>
      </c>
      <c r="HA7" s="491">
        <v>0</v>
      </c>
      <c r="HB7" s="495">
        <v>0</v>
      </c>
      <c r="HD7" s="325">
        <f t="shared" si="101"/>
        <v>0</v>
      </c>
    </row>
    <row r="8" spans="1:212" s="60" customFormat="1" ht="28.15" hidden="1" customHeight="1" thickBot="1" x14ac:dyDescent="0.45">
      <c r="A8" s="283" t="s">
        <v>295</v>
      </c>
      <c r="B8" s="281" t="s">
        <v>294</v>
      </c>
      <c r="C8" s="282" t="s">
        <v>280</v>
      </c>
      <c r="D8" s="19">
        <v>0</v>
      </c>
      <c r="E8" s="19">
        <v>356978000</v>
      </c>
      <c r="F8" s="19">
        <v>397325000</v>
      </c>
      <c r="G8" s="19">
        <v>0</v>
      </c>
      <c r="H8" s="19">
        <v>0</v>
      </c>
      <c r="I8" s="19">
        <v>0</v>
      </c>
      <c r="J8" s="19">
        <v>79761000</v>
      </c>
      <c r="K8" s="19">
        <v>0</v>
      </c>
      <c r="L8" s="19"/>
      <c r="M8" s="19"/>
      <c r="N8" s="19"/>
      <c r="O8" s="19"/>
      <c r="P8" s="19"/>
      <c r="Q8" s="8">
        <f t="shared" si="0"/>
        <v>834064000</v>
      </c>
      <c r="R8" s="12">
        <v>0</v>
      </c>
      <c r="S8" s="68">
        <v>356978000</v>
      </c>
      <c r="T8" s="68">
        <v>0</v>
      </c>
      <c r="U8" s="68">
        <v>0</v>
      </c>
      <c r="V8" s="68">
        <v>12882000</v>
      </c>
      <c r="W8" s="13">
        <v>0</v>
      </c>
      <c r="X8" s="69">
        <v>0</v>
      </c>
      <c r="Y8" s="69">
        <v>0</v>
      </c>
      <c r="Z8" s="69">
        <v>79761000</v>
      </c>
      <c r="AA8" s="69">
        <v>0</v>
      </c>
      <c r="AB8" s="69"/>
      <c r="AC8" s="69"/>
      <c r="AD8" s="69"/>
      <c r="AE8" s="69"/>
      <c r="AF8" s="69"/>
      <c r="AG8" s="10">
        <f t="shared" si="1"/>
        <v>449621000</v>
      </c>
      <c r="AH8" s="6">
        <f t="shared" si="2"/>
        <v>0</v>
      </c>
      <c r="AI8" s="11">
        <v>0</v>
      </c>
      <c r="AJ8" s="7">
        <f t="shared" si="3"/>
        <v>0</v>
      </c>
      <c r="AK8" s="70">
        <f t="shared" si="4"/>
        <v>0</v>
      </c>
      <c r="AL8" s="71">
        <v>0</v>
      </c>
      <c r="AM8" s="71">
        <v>0</v>
      </c>
      <c r="AN8" s="71">
        <v>0</v>
      </c>
      <c r="AO8" s="71">
        <v>0</v>
      </c>
      <c r="AP8" s="71">
        <v>0</v>
      </c>
      <c r="AQ8" s="80">
        <v>0</v>
      </c>
      <c r="AR8" s="71">
        <v>0</v>
      </c>
      <c r="AS8" s="10">
        <f t="shared" si="5"/>
        <v>0</v>
      </c>
      <c r="AT8" s="6">
        <f t="shared" si="6"/>
        <v>356978000</v>
      </c>
      <c r="AU8" s="11">
        <v>356978000</v>
      </c>
      <c r="AV8" s="7">
        <f t="shared" si="7"/>
        <v>0</v>
      </c>
      <c r="AW8" s="70">
        <f t="shared" si="8"/>
        <v>356978000</v>
      </c>
      <c r="AX8" s="136">
        <v>356978000</v>
      </c>
      <c r="AY8" s="136">
        <v>0</v>
      </c>
      <c r="AZ8" s="136">
        <v>0</v>
      </c>
      <c r="BA8" s="136">
        <v>0</v>
      </c>
      <c r="BB8" s="80">
        <v>0</v>
      </c>
      <c r="BC8" s="136">
        <v>0</v>
      </c>
      <c r="BD8" s="79">
        <f t="shared" si="9"/>
        <v>0</v>
      </c>
      <c r="BE8" s="6">
        <f t="shared" si="10"/>
        <v>0</v>
      </c>
      <c r="BF8" s="11">
        <v>0</v>
      </c>
      <c r="BG8" s="7">
        <f t="shared" si="11"/>
        <v>0</v>
      </c>
      <c r="BH8" s="178">
        <f t="shared" si="12"/>
        <v>0</v>
      </c>
      <c r="BI8" s="136">
        <v>0</v>
      </c>
      <c r="BJ8" s="136">
        <v>0</v>
      </c>
      <c r="BK8" s="136">
        <v>0</v>
      </c>
      <c r="BL8" s="80">
        <v>0</v>
      </c>
      <c r="BM8" s="136">
        <v>0</v>
      </c>
      <c r="BN8" s="79">
        <f t="shared" si="13"/>
        <v>0</v>
      </c>
      <c r="BO8" s="6">
        <f t="shared" si="14"/>
        <v>0</v>
      </c>
      <c r="BP8" s="11">
        <v>0</v>
      </c>
      <c r="BQ8" s="7">
        <f t="shared" si="15"/>
        <v>0</v>
      </c>
      <c r="BR8" s="178">
        <f t="shared" si="16"/>
        <v>0</v>
      </c>
      <c r="BS8" s="136">
        <v>0</v>
      </c>
      <c r="BT8" s="136">
        <v>0</v>
      </c>
      <c r="BU8" s="80">
        <v>0</v>
      </c>
      <c r="BV8" s="136">
        <v>0</v>
      </c>
      <c r="BW8" s="79">
        <f t="shared" si="17"/>
        <v>0</v>
      </c>
      <c r="BX8" s="6">
        <f t="shared" si="18"/>
        <v>12882000</v>
      </c>
      <c r="BY8" s="11">
        <v>12882000</v>
      </c>
      <c r="BZ8" s="7">
        <f t="shared" si="19"/>
        <v>0</v>
      </c>
      <c r="CA8" s="178">
        <f t="shared" si="20"/>
        <v>0</v>
      </c>
      <c r="CB8" s="80">
        <v>0</v>
      </c>
      <c r="CC8" s="79">
        <f t="shared" si="21"/>
        <v>12882000</v>
      </c>
      <c r="CD8" s="9">
        <f t="shared" si="22"/>
        <v>0</v>
      </c>
      <c r="CE8" s="13"/>
      <c r="CF8" s="21">
        <f t="shared" si="23"/>
        <v>0</v>
      </c>
      <c r="CG8" s="70">
        <f t="shared" si="24"/>
        <v>0</v>
      </c>
      <c r="CH8" s="71"/>
      <c r="CI8" s="136"/>
      <c r="CJ8" s="136"/>
      <c r="CK8" s="136"/>
      <c r="CL8" s="177"/>
      <c r="CM8" s="80"/>
      <c r="CN8" s="136"/>
      <c r="CO8" s="20">
        <f t="shared" si="25"/>
        <v>0</v>
      </c>
      <c r="CP8" s="107">
        <f t="shared" si="26"/>
        <v>0</v>
      </c>
      <c r="CQ8" s="13"/>
      <c r="CR8" s="108">
        <f t="shared" si="27"/>
        <v>0</v>
      </c>
      <c r="CS8" s="109">
        <f t="shared" si="28"/>
        <v>0</v>
      </c>
      <c r="CT8" s="136"/>
      <c r="CU8" s="136"/>
      <c r="CV8" s="136"/>
      <c r="CW8" s="177"/>
      <c r="CX8" s="80"/>
      <c r="CY8" s="13"/>
      <c r="CZ8" s="110">
        <f t="shared" si="29"/>
        <v>0</v>
      </c>
      <c r="DA8" s="6">
        <f t="shared" si="30"/>
        <v>0</v>
      </c>
      <c r="DB8" s="11">
        <v>0</v>
      </c>
      <c r="DC8" s="7">
        <f t="shared" si="31"/>
        <v>0</v>
      </c>
      <c r="DD8" s="178">
        <f t="shared" si="32"/>
        <v>0</v>
      </c>
      <c r="DE8" s="136">
        <v>0</v>
      </c>
      <c r="DF8" s="136">
        <v>0</v>
      </c>
      <c r="DG8" s="136">
        <v>0</v>
      </c>
      <c r="DH8" s="80">
        <v>0</v>
      </c>
      <c r="DI8" s="136">
        <v>0</v>
      </c>
      <c r="DJ8" s="79">
        <f t="shared" si="33"/>
        <v>0</v>
      </c>
      <c r="DK8" s="6">
        <f t="shared" si="34"/>
        <v>79761000</v>
      </c>
      <c r="DL8" s="11">
        <v>79761000</v>
      </c>
      <c r="DM8" s="7">
        <f t="shared" si="35"/>
        <v>0</v>
      </c>
      <c r="DN8" s="178">
        <f t="shared" si="36"/>
        <v>0</v>
      </c>
      <c r="DO8" s="136">
        <v>0</v>
      </c>
      <c r="DP8" s="136">
        <v>0</v>
      </c>
      <c r="DQ8" s="80">
        <v>0</v>
      </c>
      <c r="DR8" s="11">
        <v>0</v>
      </c>
      <c r="DS8" s="8">
        <f t="shared" si="37"/>
        <v>79761000</v>
      </c>
      <c r="DT8" s="6">
        <f t="shared" si="38"/>
        <v>0</v>
      </c>
      <c r="DU8" s="11">
        <v>0</v>
      </c>
      <c r="DV8" s="7">
        <f t="shared" si="39"/>
        <v>0</v>
      </c>
      <c r="DW8" s="178">
        <f t="shared" si="40"/>
        <v>0</v>
      </c>
      <c r="DX8" s="80">
        <v>0</v>
      </c>
      <c r="DY8" s="79">
        <f t="shared" si="41"/>
        <v>0</v>
      </c>
      <c r="DZ8" s="135">
        <f t="shared" si="42"/>
        <v>0</v>
      </c>
      <c r="EA8" s="136"/>
      <c r="EB8" s="70">
        <f t="shared" si="43"/>
        <v>0</v>
      </c>
      <c r="EC8" s="109">
        <f t="shared" si="44"/>
        <v>0</v>
      </c>
      <c r="ED8" s="136"/>
      <c r="EE8" s="71"/>
      <c r="EF8" s="71"/>
      <c r="EG8" s="188"/>
      <c r="EH8" s="80"/>
      <c r="EI8" s="468">
        <f t="shared" si="45"/>
        <v>0</v>
      </c>
      <c r="EJ8" s="135">
        <f t="shared" si="46"/>
        <v>0</v>
      </c>
      <c r="EK8" s="136"/>
      <c r="EL8" s="70">
        <f t="shared" si="47"/>
        <v>0</v>
      </c>
      <c r="EM8" s="109">
        <f t="shared" si="48"/>
        <v>0</v>
      </c>
      <c r="EN8" s="71"/>
      <c r="EO8" s="80"/>
      <c r="EP8" s="468">
        <f t="shared" si="49"/>
        <v>0</v>
      </c>
      <c r="EQ8" s="135">
        <f t="shared" si="50"/>
        <v>0</v>
      </c>
      <c r="ER8" s="136"/>
      <c r="ES8" s="70">
        <f t="shared" si="51"/>
        <v>0</v>
      </c>
      <c r="ET8" s="109">
        <f t="shared" si="52"/>
        <v>0</v>
      </c>
      <c r="EU8" s="80"/>
      <c r="EV8" s="468">
        <f t="shared" si="53"/>
        <v>0</v>
      </c>
      <c r="EW8" s="135">
        <f t="shared" si="54"/>
        <v>0</v>
      </c>
      <c r="EX8" s="136"/>
      <c r="EY8" s="70">
        <f t="shared" si="55"/>
        <v>0</v>
      </c>
      <c r="EZ8" s="109">
        <f t="shared" si="56"/>
        <v>0</v>
      </c>
      <c r="FA8" s="71"/>
      <c r="FB8" s="80"/>
      <c r="FC8" s="468">
        <f t="shared" si="57"/>
        <v>0</v>
      </c>
      <c r="FD8" s="135">
        <f t="shared" si="58"/>
        <v>0</v>
      </c>
      <c r="FE8" s="136"/>
      <c r="FF8" s="70">
        <f t="shared" si="59"/>
        <v>0</v>
      </c>
      <c r="FG8" s="109">
        <f t="shared" si="60"/>
        <v>0</v>
      </c>
      <c r="FH8" s="80"/>
      <c r="FI8" s="468">
        <f t="shared" si="61"/>
        <v>0</v>
      </c>
      <c r="FJ8" s="6">
        <f t="shared" si="62"/>
        <v>449621000</v>
      </c>
      <c r="FK8" s="22">
        <f t="shared" si="63"/>
        <v>369860000</v>
      </c>
      <c r="FL8" s="138">
        <f t="shared" si="64"/>
        <v>79761000</v>
      </c>
      <c r="FM8" s="64">
        <f t="shared" si="65"/>
        <v>0</v>
      </c>
      <c r="FN8" s="64">
        <f t="shared" si="66"/>
        <v>0</v>
      </c>
      <c r="FO8" s="9">
        <f t="shared" si="67"/>
        <v>356978000</v>
      </c>
      <c r="FP8" s="64">
        <f t="shared" si="68"/>
        <v>356978000</v>
      </c>
      <c r="FQ8" s="118">
        <f t="shared" si="69"/>
        <v>356978000</v>
      </c>
      <c r="FR8" s="118">
        <f t="shared" si="70"/>
        <v>0</v>
      </c>
      <c r="FS8" s="284" t="str">
        <f t="shared" si="71"/>
        <v/>
      </c>
      <c r="FT8" s="189">
        <f t="shared" si="72"/>
        <v>0</v>
      </c>
      <c r="FU8" s="190">
        <f t="shared" si="73"/>
        <v>0</v>
      </c>
      <c r="FV8" s="190">
        <f t="shared" si="74"/>
        <v>0</v>
      </c>
      <c r="FW8" s="284" t="str">
        <f t="shared" si="75"/>
        <v/>
      </c>
      <c r="FX8" s="64">
        <f t="shared" si="76"/>
        <v>0</v>
      </c>
      <c r="FY8" s="189">
        <f t="shared" si="77"/>
        <v>0</v>
      </c>
      <c r="FZ8" s="189">
        <f t="shared" si="78"/>
        <v>0</v>
      </c>
      <c r="GA8" s="284" t="str">
        <f t="shared" si="79"/>
        <v/>
      </c>
      <c r="GB8" s="64">
        <f t="shared" si="80"/>
        <v>0</v>
      </c>
      <c r="GC8" s="189">
        <f t="shared" si="81"/>
        <v>0</v>
      </c>
      <c r="GD8" s="189">
        <f t="shared" si="82"/>
        <v>0</v>
      </c>
      <c r="GE8" s="284" t="str">
        <f t="shared" si="83"/>
        <v/>
      </c>
      <c r="GF8" s="285" t="str">
        <f t="shared" si="84"/>
        <v/>
      </c>
      <c r="GG8" s="6">
        <f t="shared" si="85"/>
        <v>0</v>
      </c>
      <c r="GH8" s="22">
        <f t="shared" si="86"/>
        <v>0</v>
      </c>
      <c r="GI8" s="138">
        <f t="shared" si="87"/>
        <v>0</v>
      </c>
      <c r="GJ8" s="9">
        <f t="shared" si="88"/>
        <v>92643000</v>
      </c>
      <c r="GK8" s="64">
        <f t="shared" si="89"/>
        <v>12882000</v>
      </c>
      <c r="GL8" s="286" t="str">
        <f t="shared" si="90"/>
        <v/>
      </c>
      <c r="GM8" s="64">
        <f t="shared" si="91"/>
        <v>79761000</v>
      </c>
      <c r="GN8" s="284" t="str">
        <f t="shared" si="92"/>
        <v/>
      </c>
      <c r="GO8" s="64">
        <f t="shared" si="93"/>
        <v>0</v>
      </c>
      <c r="GP8" s="284" t="str">
        <f t="shared" si="94"/>
        <v/>
      </c>
      <c r="GQ8" s="64">
        <f t="shared" si="95"/>
        <v>0</v>
      </c>
      <c r="GR8" s="284" t="str">
        <f t="shared" si="96"/>
        <v/>
      </c>
      <c r="GS8" s="479" t="str">
        <f t="shared" si="97"/>
        <v/>
      </c>
      <c r="GT8" s="496">
        <f t="shared" si="98"/>
        <v>0</v>
      </c>
      <c r="GU8" s="501">
        <f t="shared" si="99"/>
        <v>0</v>
      </c>
      <c r="GV8" s="491">
        <v>0</v>
      </c>
      <c r="GW8" s="491">
        <v>0</v>
      </c>
      <c r="GX8" s="501">
        <f t="shared" si="100"/>
        <v>0</v>
      </c>
      <c r="GY8" s="491">
        <v>0</v>
      </c>
      <c r="GZ8" s="491">
        <v>0</v>
      </c>
      <c r="HA8" s="491">
        <v>0</v>
      </c>
      <c r="HB8" s="495">
        <v>0</v>
      </c>
      <c r="HD8" s="325">
        <f t="shared" si="101"/>
        <v>0</v>
      </c>
    </row>
    <row r="9" spans="1:212" s="60" customFormat="1" ht="28.15" hidden="1" customHeight="1" thickBot="1" x14ac:dyDescent="0.45">
      <c r="A9" s="283" t="s">
        <v>297</v>
      </c>
      <c r="B9" s="281" t="s">
        <v>296</v>
      </c>
      <c r="C9" s="282" t="s">
        <v>280</v>
      </c>
      <c r="D9" s="19">
        <v>0</v>
      </c>
      <c r="E9" s="19">
        <v>58884000</v>
      </c>
      <c r="F9" s="19">
        <v>308049000</v>
      </c>
      <c r="G9" s="19">
        <v>0</v>
      </c>
      <c r="H9" s="19">
        <v>0</v>
      </c>
      <c r="I9" s="19">
        <v>0</v>
      </c>
      <c r="J9" s="19">
        <v>57004000</v>
      </c>
      <c r="K9" s="19">
        <v>0</v>
      </c>
      <c r="L9" s="19"/>
      <c r="M9" s="19"/>
      <c r="N9" s="19"/>
      <c r="O9" s="19"/>
      <c r="P9" s="19"/>
      <c r="Q9" s="8">
        <f>SUM(D9:P9)</f>
        <v>423937000</v>
      </c>
      <c r="R9" s="12">
        <v>0</v>
      </c>
      <c r="S9" s="68">
        <v>43026000</v>
      </c>
      <c r="T9" s="68">
        <v>0</v>
      </c>
      <c r="U9" s="68">
        <v>15858000</v>
      </c>
      <c r="V9" s="68">
        <v>218049000</v>
      </c>
      <c r="W9" s="13">
        <v>0</v>
      </c>
      <c r="X9" s="69">
        <v>0</v>
      </c>
      <c r="Y9" s="69">
        <v>0</v>
      </c>
      <c r="Z9" s="69">
        <v>57004000</v>
      </c>
      <c r="AA9" s="69">
        <v>0</v>
      </c>
      <c r="AB9" s="69"/>
      <c r="AC9" s="69"/>
      <c r="AD9" s="69"/>
      <c r="AE9" s="69"/>
      <c r="AF9" s="69"/>
      <c r="AG9" s="10">
        <f>SUM(R9:AF9)</f>
        <v>333937000</v>
      </c>
      <c r="AH9" s="6">
        <f>R9</f>
        <v>0</v>
      </c>
      <c r="AI9" s="11">
        <v>0</v>
      </c>
      <c r="AJ9" s="7">
        <f>AH9-AI9</f>
        <v>0</v>
      </c>
      <c r="AK9" s="70">
        <f>SUM(AL9:AQ9)</f>
        <v>0</v>
      </c>
      <c r="AL9" s="71">
        <v>0</v>
      </c>
      <c r="AM9" s="71">
        <v>0</v>
      </c>
      <c r="AN9" s="71">
        <v>0</v>
      </c>
      <c r="AO9" s="71">
        <v>0</v>
      </c>
      <c r="AP9" s="71">
        <v>0</v>
      </c>
      <c r="AQ9" s="80">
        <v>0</v>
      </c>
      <c r="AR9" s="71">
        <v>0</v>
      </c>
      <c r="AS9" s="10">
        <f>AI9-AK9</f>
        <v>0</v>
      </c>
      <c r="AT9" s="6">
        <f>S9</f>
        <v>43026000</v>
      </c>
      <c r="AU9" s="11">
        <v>43026000</v>
      </c>
      <c r="AV9" s="7">
        <f>AT9-AU9</f>
        <v>0</v>
      </c>
      <c r="AW9" s="70">
        <f>SUM(AX9:BB9)</f>
        <v>43026000</v>
      </c>
      <c r="AX9" s="136">
        <v>43026000</v>
      </c>
      <c r="AY9" s="136">
        <v>0</v>
      </c>
      <c r="AZ9" s="136">
        <v>0</v>
      </c>
      <c r="BA9" s="136">
        <v>0</v>
      </c>
      <c r="BB9" s="80">
        <v>0</v>
      </c>
      <c r="BC9" s="136">
        <v>0</v>
      </c>
      <c r="BD9" s="79">
        <f>AU9-AW9</f>
        <v>0</v>
      </c>
      <c r="BE9" s="6">
        <f>T9</f>
        <v>0</v>
      </c>
      <c r="BF9" s="11">
        <v>0</v>
      </c>
      <c r="BG9" s="7">
        <f>BE9-BF9</f>
        <v>0</v>
      </c>
      <c r="BH9" s="178">
        <f>SUM(BI9:BL9)</f>
        <v>0</v>
      </c>
      <c r="BI9" s="136">
        <v>0</v>
      </c>
      <c r="BJ9" s="136">
        <v>0</v>
      </c>
      <c r="BK9" s="136">
        <v>0</v>
      </c>
      <c r="BL9" s="80">
        <v>0</v>
      </c>
      <c r="BM9" s="136">
        <v>0</v>
      </c>
      <c r="BN9" s="79">
        <f>BF9-BH9</f>
        <v>0</v>
      </c>
      <c r="BO9" s="6">
        <f>U9</f>
        <v>15858000</v>
      </c>
      <c r="BP9" s="11">
        <v>15858000</v>
      </c>
      <c r="BQ9" s="7">
        <f>BO9-BP9</f>
        <v>0</v>
      </c>
      <c r="BR9" s="178">
        <f>SUM(BS9:BU9)</f>
        <v>15858000</v>
      </c>
      <c r="BS9" s="136">
        <v>15858000</v>
      </c>
      <c r="BT9" s="136">
        <v>0</v>
      </c>
      <c r="BU9" s="80">
        <v>0</v>
      </c>
      <c r="BV9" s="136">
        <v>0</v>
      </c>
      <c r="BW9" s="79">
        <f>BP9-BR9</f>
        <v>0</v>
      </c>
      <c r="BX9" s="6">
        <f>V9</f>
        <v>218049000</v>
      </c>
      <c r="BY9" s="11">
        <v>218049000</v>
      </c>
      <c r="BZ9" s="7">
        <f>BX9-BY9</f>
        <v>0</v>
      </c>
      <c r="CA9" s="178">
        <f>SUM(CB9:CB9)</f>
        <v>55697000</v>
      </c>
      <c r="CB9" s="80">
        <v>55697000</v>
      </c>
      <c r="CC9" s="79">
        <f>BY9-CA9</f>
        <v>162352000</v>
      </c>
      <c r="CD9" s="9">
        <f>W9</f>
        <v>0</v>
      </c>
      <c r="CE9" s="13"/>
      <c r="CF9" s="21">
        <f>CD9-CE9</f>
        <v>0</v>
      </c>
      <c r="CG9" s="70">
        <f>SUM(CH9:CM9)</f>
        <v>0</v>
      </c>
      <c r="CH9" s="71"/>
      <c r="CI9" s="136"/>
      <c r="CJ9" s="136"/>
      <c r="CK9" s="136"/>
      <c r="CL9" s="177"/>
      <c r="CM9" s="80"/>
      <c r="CN9" s="136"/>
      <c r="CO9" s="20">
        <f>CE9-CG9</f>
        <v>0</v>
      </c>
      <c r="CP9" s="107">
        <f>X9</f>
        <v>0</v>
      </c>
      <c r="CQ9" s="13"/>
      <c r="CR9" s="108">
        <f>CP9-CQ9</f>
        <v>0</v>
      </c>
      <c r="CS9" s="109">
        <f>SUM(CT9:CX9)</f>
        <v>0</v>
      </c>
      <c r="CT9" s="136"/>
      <c r="CU9" s="136"/>
      <c r="CV9" s="136"/>
      <c r="CW9" s="177"/>
      <c r="CX9" s="80"/>
      <c r="CY9" s="13"/>
      <c r="CZ9" s="110">
        <f>CQ9-CS9</f>
        <v>0</v>
      </c>
      <c r="DA9" s="6">
        <f>Y9</f>
        <v>0</v>
      </c>
      <c r="DB9" s="11">
        <v>0</v>
      </c>
      <c r="DC9" s="7">
        <f>DA9-DB9</f>
        <v>0</v>
      </c>
      <c r="DD9" s="178">
        <f>SUM(DE9:DH9)</f>
        <v>0</v>
      </c>
      <c r="DE9" s="136">
        <v>0</v>
      </c>
      <c r="DF9" s="136">
        <v>0</v>
      </c>
      <c r="DG9" s="136">
        <v>0</v>
      </c>
      <c r="DH9" s="80">
        <v>0</v>
      </c>
      <c r="DI9" s="136">
        <v>0</v>
      </c>
      <c r="DJ9" s="79">
        <f>DB9-DD9</f>
        <v>0</v>
      </c>
      <c r="DK9" s="6">
        <f>Z9</f>
        <v>57004000</v>
      </c>
      <c r="DL9" s="11">
        <v>57004000</v>
      </c>
      <c r="DM9" s="7">
        <f>DK9-DL9</f>
        <v>0</v>
      </c>
      <c r="DN9" s="178">
        <f>SUM(DO9:DQ9)</f>
        <v>57004000</v>
      </c>
      <c r="DO9" s="136">
        <v>57004000</v>
      </c>
      <c r="DP9" s="136">
        <v>0</v>
      </c>
      <c r="DQ9" s="80">
        <v>0</v>
      </c>
      <c r="DR9" s="11">
        <v>0</v>
      </c>
      <c r="DS9" s="8">
        <f>DL9-DN9</f>
        <v>0</v>
      </c>
      <c r="DT9" s="6">
        <f>AA9</f>
        <v>0</v>
      </c>
      <c r="DU9" s="11">
        <v>0</v>
      </c>
      <c r="DV9" s="7">
        <f>DT9-DU9</f>
        <v>0</v>
      </c>
      <c r="DW9" s="178">
        <f>SUM(DX9:DX9)</f>
        <v>0</v>
      </c>
      <c r="DX9" s="80">
        <v>0</v>
      </c>
      <c r="DY9" s="79">
        <f>DU9-DW9</f>
        <v>0</v>
      </c>
      <c r="DZ9" s="135">
        <f>AB9</f>
        <v>0</v>
      </c>
      <c r="EA9" s="136"/>
      <c r="EB9" s="70">
        <f>DZ9-EA9</f>
        <v>0</v>
      </c>
      <c r="EC9" s="109">
        <f>SUM(ED9:EH9)</f>
        <v>0</v>
      </c>
      <c r="ED9" s="136"/>
      <c r="EE9" s="71"/>
      <c r="EF9" s="71"/>
      <c r="EG9" s="188"/>
      <c r="EH9" s="80"/>
      <c r="EI9" s="468">
        <f>EA9-EC9</f>
        <v>0</v>
      </c>
      <c r="EJ9" s="135">
        <f>AC9</f>
        <v>0</v>
      </c>
      <c r="EK9" s="136"/>
      <c r="EL9" s="70">
        <f>EJ9-EK9</f>
        <v>0</v>
      </c>
      <c r="EM9" s="109">
        <f>SUM(EN9:EO9)</f>
        <v>0</v>
      </c>
      <c r="EN9" s="71"/>
      <c r="EO9" s="80"/>
      <c r="EP9" s="468">
        <f>EK9-EM9</f>
        <v>0</v>
      </c>
      <c r="EQ9" s="135">
        <f>AD9</f>
        <v>0</v>
      </c>
      <c r="ER9" s="136"/>
      <c r="ES9" s="70">
        <f>EQ9-ER9</f>
        <v>0</v>
      </c>
      <c r="ET9" s="109">
        <f>SUM(EU9:EU9)</f>
        <v>0</v>
      </c>
      <c r="EU9" s="80"/>
      <c r="EV9" s="468">
        <f>ER9-ET9</f>
        <v>0</v>
      </c>
      <c r="EW9" s="135">
        <f>AE9</f>
        <v>0</v>
      </c>
      <c r="EX9" s="136"/>
      <c r="EY9" s="70">
        <f>EW9-EX9</f>
        <v>0</v>
      </c>
      <c r="EZ9" s="109">
        <f>SUM(FA9:FB9)</f>
        <v>0</v>
      </c>
      <c r="FA9" s="71"/>
      <c r="FB9" s="80"/>
      <c r="FC9" s="468">
        <f>EX9-EZ9</f>
        <v>0</v>
      </c>
      <c r="FD9" s="135">
        <f>AF9</f>
        <v>0</v>
      </c>
      <c r="FE9" s="136"/>
      <c r="FF9" s="70">
        <f>FD9-FE9</f>
        <v>0</v>
      </c>
      <c r="FG9" s="109">
        <f>SUM(FH9:FH9)</f>
        <v>0</v>
      </c>
      <c r="FH9" s="80"/>
      <c r="FI9" s="468">
        <f>FE9-FG9</f>
        <v>0</v>
      </c>
      <c r="FJ9" s="6">
        <f>SUM(FK9:FN9)</f>
        <v>333937000</v>
      </c>
      <c r="FK9" s="22">
        <f>AI9+AU9+BF9+BP9+BY9</f>
        <v>276933000</v>
      </c>
      <c r="FL9" s="138">
        <f>CE9+CQ9+DB9+DL9+DU9</f>
        <v>57004000</v>
      </c>
      <c r="FM9" s="64">
        <f>EA9+EK9+ER9</f>
        <v>0</v>
      </c>
      <c r="FN9" s="64">
        <f>EX9+FE9</f>
        <v>0</v>
      </c>
      <c r="FO9" s="9">
        <f>FP9+FT9+FX9+GB9</f>
        <v>171585000</v>
      </c>
      <c r="FP9" s="64">
        <f>FQ9+FR9</f>
        <v>114581000</v>
      </c>
      <c r="FQ9" s="118">
        <f>SUM(AL9:AP9)+SUM(AX9:BA9)+SUM(BI9:BK9)+SUM(BS9:BT9)</f>
        <v>58884000</v>
      </c>
      <c r="FR9" s="118">
        <f>AQ9+BB9+BL9+BU9+CB9</f>
        <v>55697000</v>
      </c>
      <c r="FS9" s="284" t="str">
        <f>IF(FK9&lt;FP9,"過払！","")</f>
        <v/>
      </c>
      <c r="FT9" s="189">
        <f>FU9+FV9</f>
        <v>57004000</v>
      </c>
      <c r="FU9" s="190">
        <f>SUM(CH9:CL9)+SUM(CT9:CW9)+SUM(DE9:DG9)+SUM(DO9:DP9)</f>
        <v>57004000</v>
      </c>
      <c r="FV9" s="190">
        <f>CM9+CX9+DH9+DQ9+DX9</f>
        <v>0</v>
      </c>
      <c r="FW9" s="284" t="str">
        <f>IF(FL9&lt;FT9,"過払！","")</f>
        <v/>
      </c>
      <c r="FX9" s="64">
        <f>SUM(FY9:FZ9)</f>
        <v>0</v>
      </c>
      <c r="FY9" s="189">
        <f>SUM(ED9:EG9)+SUM(EN9)</f>
        <v>0</v>
      </c>
      <c r="FZ9" s="189">
        <f>EH9+EO9+EU9</f>
        <v>0</v>
      </c>
      <c r="GA9" s="284" t="str">
        <f>IF(FM9&lt;FX9,"過払！","")</f>
        <v/>
      </c>
      <c r="GB9" s="64">
        <f>SUM(GC9:GD9)</f>
        <v>0</v>
      </c>
      <c r="GC9" s="189">
        <f>SUM(FA9)</f>
        <v>0</v>
      </c>
      <c r="GD9" s="189">
        <f>FB9+FH9</f>
        <v>0</v>
      </c>
      <c r="GE9" s="284" t="str">
        <f>IF(FN9&lt;GB9,"過払！","")</f>
        <v/>
      </c>
      <c r="GF9" s="285" t="str">
        <f>IF(FJ9&lt;FO9,"過払！","")</f>
        <v/>
      </c>
      <c r="GG9" s="6">
        <f>SUM(GH9:GI9)</f>
        <v>0</v>
      </c>
      <c r="GH9" s="22">
        <f>AR9+BC9+BM9+BV9</f>
        <v>0</v>
      </c>
      <c r="GI9" s="138">
        <f>CN9+CY9+DI9+DR9</f>
        <v>0</v>
      </c>
      <c r="GJ9" s="9">
        <f>GK9+GM9+GO9+GQ9</f>
        <v>162352000</v>
      </c>
      <c r="GK9" s="64">
        <f>AS9+BD9+BN9+BW9+CC9</f>
        <v>162352000</v>
      </c>
      <c r="GL9" s="286" t="str">
        <f>IF(FK9-FP9&lt;GK9,"未払多！","")</f>
        <v/>
      </c>
      <c r="GM9" s="64">
        <f>CO9+CZ9+DJ9+DS9+DY9</f>
        <v>0</v>
      </c>
      <c r="GN9" s="284" t="str">
        <f>IF(FL9-FT9&lt;GM9,"未払多！","")</f>
        <v/>
      </c>
      <c r="GO9" s="64">
        <f>EI9+EP9+EV9</f>
        <v>0</v>
      </c>
      <c r="GP9" s="284" t="str">
        <f>IF(FT9-FM9&lt;GO9,"未払多！","")</f>
        <v/>
      </c>
      <c r="GQ9" s="64">
        <f>FC9+FI9</f>
        <v>0</v>
      </c>
      <c r="GR9" s="284" t="str">
        <f>IF(FN9-GB9&lt;GQ9,"未払多！","")</f>
        <v/>
      </c>
      <c r="GS9" s="479" t="str">
        <f>IF(FJ9-FO9&lt;GJ9,"未払多！","")</f>
        <v/>
      </c>
      <c r="GT9" s="496">
        <f>GU9+GX9</f>
        <v>162352000</v>
      </c>
      <c r="GU9" s="501">
        <f>SUM(GV9:GW9)</f>
        <v>0</v>
      </c>
      <c r="GV9" s="491">
        <v>0</v>
      </c>
      <c r="GW9" s="491">
        <v>0</v>
      </c>
      <c r="GX9" s="501">
        <f>SUM(GY9:HB9)</f>
        <v>162352000</v>
      </c>
      <c r="GY9" s="491">
        <v>162352000</v>
      </c>
      <c r="GZ9" s="491">
        <v>0</v>
      </c>
      <c r="HA9" s="491">
        <v>0</v>
      </c>
      <c r="HB9" s="495">
        <v>0</v>
      </c>
      <c r="HD9" s="325">
        <f t="shared" si="101"/>
        <v>55697000</v>
      </c>
    </row>
    <row r="10" spans="1:212" s="60" customFormat="1" ht="28.15" hidden="1" customHeight="1" thickBot="1" x14ac:dyDescent="0.45">
      <c r="A10" s="283" t="s">
        <v>299</v>
      </c>
      <c r="B10" s="281" t="s">
        <v>298</v>
      </c>
      <c r="C10" s="282" t="s">
        <v>280</v>
      </c>
      <c r="D10" s="19">
        <v>0</v>
      </c>
      <c r="E10" s="19">
        <v>225817000</v>
      </c>
      <c r="F10" s="19">
        <v>221305000</v>
      </c>
      <c r="G10" s="19">
        <v>0</v>
      </c>
      <c r="H10" s="19">
        <v>0</v>
      </c>
      <c r="I10" s="19">
        <v>0</v>
      </c>
      <c r="J10" s="19">
        <v>50917000</v>
      </c>
      <c r="K10" s="19">
        <v>0</v>
      </c>
      <c r="L10" s="19"/>
      <c r="M10" s="19"/>
      <c r="N10" s="19"/>
      <c r="O10" s="19"/>
      <c r="P10" s="19"/>
      <c r="Q10" s="8">
        <f>SUM(D10:P10)</f>
        <v>498039000</v>
      </c>
      <c r="R10" s="12">
        <v>0</v>
      </c>
      <c r="S10" s="68">
        <v>225817000</v>
      </c>
      <c r="T10" s="68">
        <v>0</v>
      </c>
      <c r="U10" s="68">
        <v>0</v>
      </c>
      <c r="V10" s="68">
        <v>89020000</v>
      </c>
      <c r="W10" s="13">
        <v>0</v>
      </c>
      <c r="X10" s="69">
        <v>0</v>
      </c>
      <c r="Y10" s="69">
        <v>0</v>
      </c>
      <c r="Z10" s="69">
        <v>50917000</v>
      </c>
      <c r="AA10" s="69">
        <v>0</v>
      </c>
      <c r="AB10" s="69"/>
      <c r="AC10" s="69"/>
      <c r="AD10" s="69"/>
      <c r="AE10" s="69"/>
      <c r="AF10" s="69"/>
      <c r="AG10" s="10">
        <f>SUM(R10:AF10)</f>
        <v>365754000</v>
      </c>
      <c r="AH10" s="6">
        <f>R10</f>
        <v>0</v>
      </c>
      <c r="AI10" s="11">
        <v>0</v>
      </c>
      <c r="AJ10" s="7">
        <f>AH10-AI10</f>
        <v>0</v>
      </c>
      <c r="AK10" s="70">
        <f>SUM(AL10:AQ10)</f>
        <v>0</v>
      </c>
      <c r="AL10" s="71">
        <v>0</v>
      </c>
      <c r="AM10" s="71">
        <v>0</v>
      </c>
      <c r="AN10" s="71">
        <v>0</v>
      </c>
      <c r="AO10" s="71">
        <v>0</v>
      </c>
      <c r="AP10" s="71">
        <v>0</v>
      </c>
      <c r="AQ10" s="80">
        <v>0</v>
      </c>
      <c r="AR10" s="71">
        <v>0</v>
      </c>
      <c r="AS10" s="10">
        <f>AI10-AK10</f>
        <v>0</v>
      </c>
      <c r="AT10" s="6">
        <f>S10</f>
        <v>225817000</v>
      </c>
      <c r="AU10" s="11">
        <v>225817000</v>
      </c>
      <c r="AV10" s="7">
        <f>AT10-AU10</f>
        <v>0</v>
      </c>
      <c r="AW10" s="70">
        <f>SUM(AX10:BB10)</f>
        <v>225817000</v>
      </c>
      <c r="AX10" s="136">
        <v>225817000</v>
      </c>
      <c r="AY10" s="136">
        <v>0</v>
      </c>
      <c r="AZ10" s="136">
        <v>0</v>
      </c>
      <c r="BA10" s="136">
        <v>0</v>
      </c>
      <c r="BB10" s="80">
        <v>0</v>
      </c>
      <c r="BC10" s="136">
        <v>0</v>
      </c>
      <c r="BD10" s="79">
        <f>AU10-AW10</f>
        <v>0</v>
      </c>
      <c r="BE10" s="6">
        <f>T10</f>
        <v>0</v>
      </c>
      <c r="BF10" s="11">
        <v>0</v>
      </c>
      <c r="BG10" s="7">
        <f>BE10-BF10</f>
        <v>0</v>
      </c>
      <c r="BH10" s="178">
        <f>SUM(BI10:BL10)</f>
        <v>0</v>
      </c>
      <c r="BI10" s="136">
        <v>0</v>
      </c>
      <c r="BJ10" s="136">
        <v>0</v>
      </c>
      <c r="BK10" s="136">
        <v>0</v>
      </c>
      <c r="BL10" s="80">
        <v>0</v>
      </c>
      <c r="BM10" s="136">
        <v>0</v>
      </c>
      <c r="BN10" s="79">
        <f>BF10-BH10</f>
        <v>0</v>
      </c>
      <c r="BO10" s="6">
        <f>U10</f>
        <v>0</v>
      </c>
      <c r="BP10" s="11">
        <v>0</v>
      </c>
      <c r="BQ10" s="7">
        <f>BO10-BP10</f>
        <v>0</v>
      </c>
      <c r="BR10" s="178">
        <f>SUM(BS10:BU10)</f>
        <v>0</v>
      </c>
      <c r="BS10" s="136">
        <v>0</v>
      </c>
      <c r="BT10" s="136">
        <v>0</v>
      </c>
      <c r="BU10" s="80">
        <v>0</v>
      </c>
      <c r="BV10" s="136">
        <v>0</v>
      </c>
      <c r="BW10" s="79">
        <f>BP10-BR10</f>
        <v>0</v>
      </c>
      <c r="BX10" s="6">
        <f>V10</f>
        <v>89020000</v>
      </c>
      <c r="BY10" s="11">
        <v>89020000</v>
      </c>
      <c r="BZ10" s="7">
        <f>BX10-BY10</f>
        <v>0</v>
      </c>
      <c r="CA10" s="178">
        <f>SUM(CB10:CB10)</f>
        <v>61693000</v>
      </c>
      <c r="CB10" s="80">
        <v>61693000</v>
      </c>
      <c r="CC10" s="79">
        <f>BY10-CA10</f>
        <v>27327000</v>
      </c>
      <c r="CD10" s="9">
        <f>W10</f>
        <v>0</v>
      </c>
      <c r="CE10" s="13"/>
      <c r="CF10" s="21">
        <f>CD10-CE10</f>
        <v>0</v>
      </c>
      <c r="CG10" s="70">
        <f>SUM(CH10:CM10)</f>
        <v>0</v>
      </c>
      <c r="CH10" s="71"/>
      <c r="CI10" s="136"/>
      <c r="CJ10" s="136"/>
      <c r="CK10" s="136"/>
      <c r="CL10" s="177"/>
      <c r="CM10" s="80"/>
      <c r="CN10" s="136"/>
      <c r="CO10" s="20">
        <f>CE10-CG10</f>
        <v>0</v>
      </c>
      <c r="CP10" s="107">
        <f>X10</f>
        <v>0</v>
      </c>
      <c r="CQ10" s="13"/>
      <c r="CR10" s="108">
        <f>CP10-CQ10</f>
        <v>0</v>
      </c>
      <c r="CS10" s="109">
        <f>SUM(CT10:CX10)</f>
        <v>0</v>
      </c>
      <c r="CT10" s="136"/>
      <c r="CU10" s="136"/>
      <c r="CV10" s="136"/>
      <c r="CW10" s="177"/>
      <c r="CX10" s="80"/>
      <c r="CY10" s="13"/>
      <c r="CZ10" s="110">
        <f>CQ10-CS10</f>
        <v>0</v>
      </c>
      <c r="DA10" s="6">
        <f>Y10</f>
        <v>0</v>
      </c>
      <c r="DB10" s="11">
        <v>0</v>
      </c>
      <c r="DC10" s="7">
        <f>DA10-DB10</f>
        <v>0</v>
      </c>
      <c r="DD10" s="178">
        <f>SUM(DE10:DH10)</f>
        <v>0</v>
      </c>
      <c r="DE10" s="136">
        <v>0</v>
      </c>
      <c r="DF10" s="136">
        <v>0</v>
      </c>
      <c r="DG10" s="136">
        <v>0</v>
      </c>
      <c r="DH10" s="80">
        <v>0</v>
      </c>
      <c r="DI10" s="136">
        <v>0</v>
      </c>
      <c r="DJ10" s="79">
        <f>DB10-DD10</f>
        <v>0</v>
      </c>
      <c r="DK10" s="6">
        <f>Z10</f>
        <v>50917000</v>
      </c>
      <c r="DL10" s="11">
        <v>50917000</v>
      </c>
      <c r="DM10" s="7">
        <f>DK10-DL10</f>
        <v>0</v>
      </c>
      <c r="DN10" s="178">
        <f>SUM(DO10:DQ10)</f>
        <v>50917000</v>
      </c>
      <c r="DO10" s="136">
        <v>50917000</v>
      </c>
      <c r="DP10" s="136">
        <v>0</v>
      </c>
      <c r="DQ10" s="80">
        <v>0</v>
      </c>
      <c r="DR10" s="11">
        <v>0</v>
      </c>
      <c r="DS10" s="8">
        <f>DL10-DN10</f>
        <v>0</v>
      </c>
      <c r="DT10" s="6">
        <f>AA10</f>
        <v>0</v>
      </c>
      <c r="DU10" s="11">
        <v>0</v>
      </c>
      <c r="DV10" s="7">
        <f>DT10-DU10</f>
        <v>0</v>
      </c>
      <c r="DW10" s="178">
        <f>SUM(DX10:DX10)</f>
        <v>0</v>
      </c>
      <c r="DX10" s="80">
        <v>0</v>
      </c>
      <c r="DY10" s="79">
        <f>DU10-DW10</f>
        <v>0</v>
      </c>
      <c r="DZ10" s="135">
        <f>AB10</f>
        <v>0</v>
      </c>
      <c r="EA10" s="136"/>
      <c r="EB10" s="70">
        <f>DZ10-EA10</f>
        <v>0</v>
      </c>
      <c r="EC10" s="109">
        <f>SUM(ED10:EH10)</f>
        <v>0</v>
      </c>
      <c r="ED10" s="136"/>
      <c r="EE10" s="71"/>
      <c r="EF10" s="71"/>
      <c r="EG10" s="188"/>
      <c r="EH10" s="80"/>
      <c r="EI10" s="468">
        <f>EA10-EC10</f>
        <v>0</v>
      </c>
      <c r="EJ10" s="135">
        <f>AC10</f>
        <v>0</v>
      </c>
      <c r="EK10" s="136"/>
      <c r="EL10" s="70">
        <f>EJ10-EK10</f>
        <v>0</v>
      </c>
      <c r="EM10" s="109">
        <f>SUM(EN10:EO10)</f>
        <v>0</v>
      </c>
      <c r="EN10" s="71"/>
      <c r="EO10" s="80"/>
      <c r="EP10" s="468">
        <f>EK10-EM10</f>
        <v>0</v>
      </c>
      <c r="EQ10" s="135">
        <f>AD10</f>
        <v>0</v>
      </c>
      <c r="ER10" s="136"/>
      <c r="ES10" s="70">
        <f>EQ10-ER10</f>
        <v>0</v>
      </c>
      <c r="ET10" s="109">
        <f>SUM(EU10:EU10)</f>
        <v>0</v>
      </c>
      <c r="EU10" s="80"/>
      <c r="EV10" s="468">
        <f>ER10-ET10</f>
        <v>0</v>
      </c>
      <c r="EW10" s="135">
        <f>AE10</f>
        <v>0</v>
      </c>
      <c r="EX10" s="136"/>
      <c r="EY10" s="70">
        <f>EW10-EX10</f>
        <v>0</v>
      </c>
      <c r="EZ10" s="109">
        <f>SUM(FA10:FB10)</f>
        <v>0</v>
      </c>
      <c r="FA10" s="71"/>
      <c r="FB10" s="80"/>
      <c r="FC10" s="468">
        <f>EX10-EZ10</f>
        <v>0</v>
      </c>
      <c r="FD10" s="135">
        <f>AF10</f>
        <v>0</v>
      </c>
      <c r="FE10" s="136"/>
      <c r="FF10" s="70">
        <f>FD10-FE10</f>
        <v>0</v>
      </c>
      <c r="FG10" s="109">
        <f>SUM(FH10:FH10)</f>
        <v>0</v>
      </c>
      <c r="FH10" s="80"/>
      <c r="FI10" s="468">
        <f>FE10-FG10</f>
        <v>0</v>
      </c>
      <c r="FJ10" s="6">
        <f>SUM(FK10:FN10)</f>
        <v>365754000</v>
      </c>
      <c r="FK10" s="22">
        <f>AI10+AU10+BF10+BP10+BY10</f>
        <v>314837000</v>
      </c>
      <c r="FL10" s="138">
        <f>CE10+CQ10+DB10+DL10+DU10</f>
        <v>50917000</v>
      </c>
      <c r="FM10" s="64">
        <f>EA10+EK10+ER10</f>
        <v>0</v>
      </c>
      <c r="FN10" s="64">
        <f>EX10+FE10</f>
        <v>0</v>
      </c>
      <c r="FO10" s="9">
        <f>FP10+FT10+FX10+GB10</f>
        <v>338427000</v>
      </c>
      <c r="FP10" s="64">
        <f>FQ10+FR10</f>
        <v>287510000</v>
      </c>
      <c r="FQ10" s="118">
        <f>SUM(AL10:AP10)+SUM(AX10:BA10)+SUM(BI10:BK10)+SUM(BS10:BT10)</f>
        <v>225817000</v>
      </c>
      <c r="FR10" s="118">
        <f>AQ10+BB10+BL10+BU10+CB10</f>
        <v>61693000</v>
      </c>
      <c r="FS10" s="284" t="str">
        <f>IF(FK10&lt;FP10,"過払！","")</f>
        <v/>
      </c>
      <c r="FT10" s="189">
        <f>FU10+FV10</f>
        <v>50917000</v>
      </c>
      <c r="FU10" s="190">
        <f>SUM(CH10:CL10)+SUM(CT10:CW10)+SUM(DE10:DG10)+SUM(DO10:DP10)</f>
        <v>50917000</v>
      </c>
      <c r="FV10" s="190">
        <f>CM10+CX10+DH10+DQ10+DX10</f>
        <v>0</v>
      </c>
      <c r="FW10" s="284" t="str">
        <f>IF(FL10&lt;FT10,"過払！","")</f>
        <v/>
      </c>
      <c r="FX10" s="64">
        <f>SUM(FY10:FZ10)</f>
        <v>0</v>
      </c>
      <c r="FY10" s="189">
        <f>SUM(ED10:EG10)+SUM(EN10)</f>
        <v>0</v>
      </c>
      <c r="FZ10" s="189">
        <f>EH10+EO10+EU10</f>
        <v>0</v>
      </c>
      <c r="GA10" s="284" t="str">
        <f>IF(FM10&lt;FX10,"過払！","")</f>
        <v/>
      </c>
      <c r="GB10" s="64">
        <f>SUM(GC10:GD10)</f>
        <v>0</v>
      </c>
      <c r="GC10" s="189">
        <f>SUM(FA10)</f>
        <v>0</v>
      </c>
      <c r="GD10" s="189">
        <f>FB10+FH10</f>
        <v>0</v>
      </c>
      <c r="GE10" s="284" t="str">
        <f>IF(FN10&lt;GB10,"過払！","")</f>
        <v/>
      </c>
      <c r="GF10" s="285" t="str">
        <f>IF(FJ10&lt;FO10,"過払！","")</f>
        <v/>
      </c>
      <c r="GG10" s="6">
        <f>SUM(GH10:GI10)</f>
        <v>0</v>
      </c>
      <c r="GH10" s="22">
        <f>AR10+BC10+BM10+BV10</f>
        <v>0</v>
      </c>
      <c r="GI10" s="138">
        <f>CN10+CY10+DI10+DR10</f>
        <v>0</v>
      </c>
      <c r="GJ10" s="9">
        <f>GK10+GM10+GO10+GQ10</f>
        <v>27327000</v>
      </c>
      <c r="GK10" s="64">
        <f>AS10+BD10+BN10+BW10+CC10</f>
        <v>27327000</v>
      </c>
      <c r="GL10" s="286" t="str">
        <f>IF(FK10-FP10&lt;GK10,"未払多！","")</f>
        <v/>
      </c>
      <c r="GM10" s="64">
        <f>CO10+CZ10+DJ10+DS10+DY10</f>
        <v>0</v>
      </c>
      <c r="GN10" s="284" t="str">
        <f>IF(FL10-FT10&lt;GM10,"未払多！","")</f>
        <v/>
      </c>
      <c r="GO10" s="64">
        <f>EI10+EP10+EV10</f>
        <v>0</v>
      </c>
      <c r="GP10" s="284" t="str">
        <f>IF(FT10-FM10&lt;GO10,"未払多！","")</f>
        <v/>
      </c>
      <c r="GQ10" s="64">
        <f>FC10+FI10</f>
        <v>0</v>
      </c>
      <c r="GR10" s="284" t="str">
        <f>IF(FN10-GB10&lt;GQ10,"未払多！","")</f>
        <v/>
      </c>
      <c r="GS10" s="479" t="str">
        <f>IF(FJ10-FO10&lt;GJ10,"未払多！","")</f>
        <v/>
      </c>
      <c r="GT10" s="496">
        <f>GU10+GX10</f>
        <v>27327000</v>
      </c>
      <c r="GU10" s="501">
        <f>SUM(GV10:GW10)</f>
        <v>0</v>
      </c>
      <c r="GV10" s="491">
        <v>0</v>
      </c>
      <c r="GW10" s="491">
        <v>0</v>
      </c>
      <c r="GX10" s="501">
        <f>SUM(GY10:HB10)</f>
        <v>27327000</v>
      </c>
      <c r="GY10" s="491">
        <v>27327000</v>
      </c>
      <c r="GZ10" s="491">
        <v>0</v>
      </c>
      <c r="HA10" s="491">
        <v>0</v>
      </c>
      <c r="HB10" s="495">
        <v>0</v>
      </c>
      <c r="HD10" s="325">
        <f t="shared" si="101"/>
        <v>61693000</v>
      </c>
    </row>
    <row r="11" spans="1:212" s="60" customFormat="1" ht="28.15" hidden="1" customHeight="1" thickBot="1" x14ac:dyDescent="0.45">
      <c r="A11" s="283" t="s">
        <v>301</v>
      </c>
      <c r="B11" s="281" t="s">
        <v>300</v>
      </c>
      <c r="C11" s="282" t="s">
        <v>280</v>
      </c>
      <c r="D11" s="19">
        <v>0</v>
      </c>
      <c r="E11" s="19">
        <v>257197000</v>
      </c>
      <c r="F11" s="19">
        <v>255599000</v>
      </c>
      <c r="G11" s="19">
        <v>0</v>
      </c>
      <c r="H11" s="19">
        <v>0</v>
      </c>
      <c r="I11" s="19">
        <v>0</v>
      </c>
      <c r="J11" s="19">
        <v>40803000</v>
      </c>
      <c r="K11" s="19">
        <v>0</v>
      </c>
      <c r="L11" s="19"/>
      <c r="M11" s="19"/>
      <c r="N11" s="19"/>
      <c r="O11" s="19"/>
      <c r="P11" s="19"/>
      <c r="Q11" s="8">
        <f>SUM(D11:P11)</f>
        <v>553599000</v>
      </c>
      <c r="R11" s="12">
        <v>0</v>
      </c>
      <c r="S11" s="68">
        <v>211520000</v>
      </c>
      <c r="T11" s="68">
        <v>0</v>
      </c>
      <c r="U11" s="68">
        <v>45677000</v>
      </c>
      <c r="V11" s="68">
        <v>14794000</v>
      </c>
      <c r="W11" s="13">
        <v>0</v>
      </c>
      <c r="X11" s="69">
        <v>0</v>
      </c>
      <c r="Y11" s="69">
        <v>0</v>
      </c>
      <c r="Z11" s="69">
        <v>40803000</v>
      </c>
      <c r="AA11" s="69">
        <v>0</v>
      </c>
      <c r="AB11" s="69"/>
      <c r="AC11" s="69"/>
      <c r="AD11" s="69"/>
      <c r="AE11" s="69"/>
      <c r="AF11" s="69"/>
      <c r="AG11" s="10">
        <f>SUM(R11:AF11)</f>
        <v>312794000</v>
      </c>
      <c r="AH11" s="6">
        <f>R11</f>
        <v>0</v>
      </c>
      <c r="AI11" s="11">
        <v>0</v>
      </c>
      <c r="AJ11" s="7">
        <f>AH11-AI11</f>
        <v>0</v>
      </c>
      <c r="AK11" s="70">
        <f>SUM(AL11:AQ11)</f>
        <v>0</v>
      </c>
      <c r="AL11" s="71">
        <v>0</v>
      </c>
      <c r="AM11" s="71">
        <v>0</v>
      </c>
      <c r="AN11" s="71">
        <v>0</v>
      </c>
      <c r="AO11" s="71">
        <v>0</v>
      </c>
      <c r="AP11" s="71">
        <v>0</v>
      </c>
      <c r="AQ11" s="80">
        <v>0</v>
      </c>
      <c r="AR11" s="71">
        <v>0</v>
      </c>
      <c r="AS11" s="10">
        <f>AI11-AK11</f>
        <v>0</v>
      </c>
      <c r="AT11" s="6">
        <f>S11</f>
        <v>211520000</v>
      </c>
      <c r="AU11" s="11">
        <v>211520000</v>
      </c>
      <c r="AV11" s="7">
        <f>AT11-AU11</f>
        <v>0</v>
      </c>
      <c r="AW11" s="70">
        <f>SUM(AX11:BB11)</f>
        <v>109197000</v>
      </c>
      <c r="AX11" s="136">
        <v>100000000</v>
      </c>
      <c r="AY11" s="136">
        <v>0</v>
      </c>
      <c r="AZ11" s="136">
        <v>9197000</v>
      </c>
      <c r="BA11" s="136">
        <v>0</v>
      </c>
      <c r="BB11" s="80">
        <v>0</v>
      </c>
      <c r="BC11" s="136">
        <v>0</v>
      </c>
      <c r="BD11" s="79">
        <f>AU11-AW11</f>
        <v>102323000</v>
      </c>
      <c r="BE11" s="6">
        <f>T11</f>
        <v>0</v>
      </c>
      <c r="BF11" s="11">
        <v>0</v>
      </c>
      <c r="BG11" s="7">
        <f>BE11-BF11</f>
        <v>0</v>
      </c>
      <c r="BH11" s="178">
        <f>SUM(BI11:BL11)</f>
        <v>0</v>
      </c>
      <c r="BI11" s="136">
        <v>0</v>
      </c>
      <c r="BJ11" s="136">
        <v>0</v>
      </c>
      <c r="BK11" s="136">
        <v>0</v>
      </c>
      <c r="BL11" s="80">
        <v>0</v>
      </c>
      <c r="BM11" s="136">
        <v>0</v>
      </c>
      <c r="BN11" s="79">
        <f>BF11-BH11</f>
        <v>0</v>
      </c>
      <c r="BO11" s="6">
        <f>U11</f>
        <v>45677000</v>
      </c>
      <c r="BP11" s="11">
        <v>45677000</v>
      </c>
      <c r="BQ11" s="7">
        <f>BO11-BP11</f>
        <v>0</v>
      </c>
      <c r="BR11" s="178">
        <f>SUM(BS11:BU11)</f>
        <v>0</v>
      </c>
      <c r="BS11" s="136">
        <v>0</v>
      </c>
      <c r="BT11" s="136">
        <v>0</v>
      </c>
      <c r="BU11" s="80">
        <v>0</v>
      </c>
      <c r="BV11" s="136">
        <v>0</v>
      </c>
      <c r="BW11" s="79">
        <f>BP11-BR11</f>
        <v>45677000</v>
      </c>
      <c r="BX11" s="6">
        <f>V11</f>
        <v>14794000</v>
      </c>
      <c r="BY11" s="11">
        <v>14794000</v>
      </c>
      <c r="BZ11" s="7">
        <f>BX11-BY11</f>
        <v>0</v>
      </c>
      <c r="CA11" s="178">
        <f>SUM(CB11:CB11)</f>
        <v>0</v>
      </c>
      <c r="CB11" s="80">
        <v>0</v>
      </c>
      <c r="CC11" s="79">
        <f>BY11-CA11</f>
        <v>14794000</v>
      </c>
      <c r="CD11" s="9">
        <f>W11</f>
        <v>0</v>
      </c>
      <c r="CE11" s="13"/>
      <c r="CF11" s="21">
        <f>CD11-CE11</f>
        <v>0</v>
      </c>
      <c r="CG11" s="70">
        <f>SUM(CH11:CM11)</f>
        <v>0</v>
      </c>
      <c r="CH11" s="71"/>
      <c r="CI11" s="136"/>
      <c r="CJ11" s="136"/>
      <c r="CK11" s="136"/>
      <c r="CL11" s="177"/>
      <c r="CM11" s="80"/>
      <c r="CN11" s="136"/>
      <c r="CO11" s="20">
        <f>CE11-CG11</f>
        <v>0</v>
      </c>
      <c r="CP11" s="107">
        <f>X11</f>
        <v>0</v>
      </c>
      <c r="CQ11" s="13"/>
      <c r="CR11" s="108">
        <f>CP11-CQ11</f>
        <v>0</v>
      </c>
      <c r="CS11" s="109">
        <f>SUM(CT11:CX11)</f>
        <v>0</v>
      </c>
      <c r="CT11" s="136"/>
      <c r="CU11" s="136"/>
      <c r="CV11" s="136"/>
      <c r="CW11" s="177"/>
      <c r="CX11" s="80"/>
      <c r="CY11" s="13"/>
      <c r="CZ11" s="110">
        <f>CQ11-CS11</f>
        <v>0</v>
      </c>
      <c r="DA11" s="6">
        <f>Y11</f>
        <v>0</v>
      </c>
      <c r="DB11" s="11">
        <v>0</v>
      </c>
      <c r="DC11" s="7">
        <f>DA11-DB11</f>
        <v>0</v>
      </c>
      <c r="DD11" s="178">
        <f>SUM(DE11:DH11)</f>
        <v>0</v>
      </c>
      <c r="DE11" s="136">
        <v>0</v>
      </c>
      <c r="DF11" s="136">
        <v>0</v>
      </c>
      <c r="DG11" s="136">
        <v>0</v>
      </c>
      <c r="DH11" s="80">
        <v>0</v>
      </c>
      <c r="DI11" s="136">
        <v>0</v>
      </c>
      <c r="DJ11" s="79">
        <f>DB11-DD11</f>
        <v>0</v>
      </c>
      <c r="DK11" s="6">
        <f>Z11</f>
        <v>40803000</v>
      </c>
      <c r="DL11" s="11">
        <v>40803000</v>
      </c>
      <c r="DM11" s="7">
        <f>DK11-DL11</f>
        <v>0</v>
      </c>
      <c r="DN11" s="178">
        <f>SUM(DO11:DQ11)</f>
        <v>40803000</v>
      </c>
      <c r="DO11" s="136">
        <v>40803000</v>
      </c>
      <c r="DP11" s="136">
        <v>0</v>
      </c>
      <c r="DQ11" s="80">
        <v>0</v>
      </c>
      <c r="DR11" s="11">
        <v>0</v>
      </c>
      <c r="DS11" s="8">
        <f>DL11-DN11</f>
        <v>0</v>
      </c>
      <c r="DT11" s="6">
        <f>AA11</f>
        <v>0</v>
      </c>
      <c r="DU11" s="11">
        <v>0</v>
      </c>
      <c r="DV11" s="7">
        <f>DT11-DU11</f>
        <v>0</v>
      </c>
      <c r="DW11" s="178">
        <f>SUM(DX11:DX11)</f>
        <v>0</v>
      </c>
      <c r="DX11" s="80">
        <v>0</v>
      </c>
      <c r="DY11" s="79">
        <f>DU11-DW11</f>
        <v>0</v>
      </c>
      <c r="DZ11" s="135">
        <f>AB11</f>
        <v>0</v>
      </c>
      <c r="EA11" s="136"/>
      <c r="EB11" s="70">
        <f>DZ11-EA11</f>
        <v>0</v>
      </c>
      <c r="EC11" s="109">
        <f>SUM(ED11:EH11)</f>
        <v>0</v>
      </c>
      <c r="ED11" s="136"/>
      <c r="EE11" s="71"/>
      <c r="EF11" s="71"/>
      <c r="EG11" s="188"/>
      <c r="EH11" s="80"/>
      <c r="EI11" s="468">
        <f>EA11-EC11</f>
        <v>0</v>
      </c>
      <c r="EJ11" s="135">
        <f>AC11</f>
        <v>0</v>
      </c>
      <c r="EK11" s="136"/>
      <c r="EL11" s="70">
        <f>EJ11-EK11</f>
        <v>0</v>
      </c>
      <c r="EM11" s="109">
        <f>SUM(EN11:EO11)</f>
        <v>0</v>
      </c>
      <c r="EN11" s="71"/>
      <c r="EO11" s="80"/>
      <c r="EP11" s="468">
        <f>EK11-EM11</f>
        <v>0</v>
      </c>
      <c r="EQ11" s="135">
        <f>AD11</f>
        <v>0</v>
      </c>
      <c r="ER11" s="136"/>
      <c r="ES11" s="70">
        <f>EQ11-ER11</f>
        <v>0</v>
      </c>
      <c r="ET11" s="109">
        <f>SUM(EU11:EU11)</f>
        <v>0</v>
      </c>
      <c r="EU11" s="80"/>
      <c r="EV11" s="468">
        <f>ER11-ET11</f>
        <v>0</v>
      </c>
      <c r="EW11" s="135">
        <f>AE11</f>
        <v>0</v>
      </c>
      <c r="EX11" s="136"/>
      <c r="EY11" s="70">
        <f>EW11-EX11</f>
        <v>0</v>
      </c>
      <c r="EZ11" s="109">
        <f>SUM(FA11:FB11)</f>
        <v>0</v>
      </c>
      <c r="FA11" s="71"/>
      <c r="FB11" s="80"/>
      <c r="FC11" s="468">
        <f>EX11-EZ11</f>
        <v>0</v>
      </c>
      <c r="FD11" s="135">
        <f>AF11</f>
        <v>0</v>
      </c>
      <c r="FE11" s="136"/>
      <c r="FF11" s="70">
        <f>FD11-FE11</f>
        <v>0</v>
      </c>
      <c r="FG11" s="109">
        <f>SUM(FH11:FH11)</f>
        <v>0</v>
      </c>
      <c r="FH11" s="80"/>
      <c r="FI11" s="468">
        <f>FE11-FG11</f>
        <v>0</v>
      </c>
      <c r="FJ11" s="6">
        <f>SUM(FK11:FN11)</f>
        <v>312794000</v>
      </c>
      <c r="FK11" s="22">
        <f>AI11+AU11+BF11+BP11+BY11</f>
        <v>271991000</v>
      </c>
      <c r="FL11" s="138">
        <f>CE11+CQ11+DB11+DL11+DU11</f>
        <v>40803000</v>
      </c>
      <c r="FM11" s="64">
        <f>EA11+EK11+ER11</f>
        <v>0</v>
      </c>
      <c r="FN11" s="64">
        <f>EX11+FE11</f>
        <v>0</v>
      </c>
      <c r="FO11" s="9">
        <f>FP11+FT11+FX11+GB11</f>
        <v>150000000</v>
      </c>
      <c r="FP11" s="64">
        <f>FQ11+FR11</f>
        <v>109197000</v>
      </c>
      <c r="FQ11" s="118">
        <f>SUM(AL11:AP11)+SUM(AX11:BA11)+SUM(BI11:BK11)+SUM(BS11:BT11)</f>
        <v>109197000</v>
      </c>
      <c r="FR11" s="118">
        <f>AQ11+BB11+BL11+BU11+CB11</f>
        <v>0</v>
      </c>
      <c r="FS11" s="284" t="str">
        <f>IF(FK11&lt;FP11,"過払！","")</f>
        <v/>
      </c>
      <c r="FT11" s="189">
        <f>FU11+FV11</f>
        <v>40803000</v>
      </c>
      <c r="FU11" s="190">
        <f>SUM(CH11:CL11)+SUM(CT11:CW11)+SUM(DE11:DG11)+SUM(DO11:DP11)</f>
        <v>40803000</v>
      </c>
      <c r="FV11" s="190">
        <f>CM11+CX11+DH11+DQ11+DX11</f>
        <v>0</v>
      </c>
      <c r="FW11" s="284" t="str">
        <f>IF(FL11&lt;FT11,"過払！","")</f>
        <v/>
      </c>
      <c r="FX11" s="64">
        <f>SUM(FY11:FZ11)</f>
        <v>0</v>
      </c>
      <c r="FY11" s="189">
        <f>SUM(ED11:EG11)+SUM(EN11)</f>
        <v>0</v>
      </c>
      <c r="FZ11" s="189">
        <f>EH11+EO11+EU11</f>
        <v>0</v>
      </c>
      <c r="GA11" s="284" t="str">
        <f>IF(FM11&lt;FX11,"過払！","")</f>
        <v/>
      </c>
      <c r="GB11" s="64">
        <f>SUM(GC11:GD11)</f>
        <v>0</v>
      </c>
      <c r="GC11" s="189">
        <f>SUM(FA11)</f>
        <v>0</v>
      </c>
      <c r="GD11" s="189">
        <f>FB11+FH11</f>
        <v>0</v>
      </c>
      <c r="GE11" s="284" t="str">
        <f>IF(FN11&lt;GB11,"過払！","")</f>
        <v/>
      </c>
      <c r="GF11" s="285" t="str">
        <f>IF(FJ11&lt;FO11,"過払！","")</f>
        <v/>
      </c>
      <c r="GG11" s="6">
        <f>SUM(GH11:GI11)</f>
        <v>0</v>
      </c>
      <c r="GH11" s="22">
        <f>AR11+BC11+BM11+BV11</f>
        <v>0</v>
      </c>
      <c r="GI11" s="138">
        <f>CN11+CY11+DI11+DR11</f>
        <v>0</v>
      </c>
      <c r="GJ11" s="9">
        <f>GK11+GM11+GO11+GQ11</f>
        <v>162794000</v>
      </c>
      <c r="GK11" s="64">
        <f>AS11+BD11+BN11+BW11+CC11</f>
        <v>162794000</v>
      </c>
      <c r="GL11" s="286" t="str">
        <f>IF(FK11-FP11&lt;GK11,"未払多！","")</f>
        <v/>
      </c>
      <c r="GM11" s="64">
        <f>CO11+CZ11+DJ11+DS11+DY11</f>
        <v>0</v>
      </c>
      <c r="GN11" s="284" t="str">
        <f>IF(FL11-FT11&lt;GM11,"未払多！","")</f>
        <v/>
      </c>
      <c r="GO11" s="64">
        <f>EI11+EP11+EV11</f>
        <v>0</v>
      </c>
      <c r="GP11" s="284" t="str">
        <f>IF(FT11-FM11&lt;GO11,"未払多！","")</f>
        <v/>
      </c>
      <c r="GQ11" s="64">
        <f>FC11+FI11</f>
        <v>0</v>
      </c>
      <c r="GR11" s="284" t="str">
        <f>IF(FN11-GB11&lt;GQ11,"未払多！","")</f>
        <v/>
      </c>
      <c r="GS11" s="479" t="str">
        <f>IF(FJ11-FO11&lt;GJ11,"未払多！","")</f>
        <v/>
      </c>
      <c r="GT11" s="496">
        <f>GU11+GX11</f>
        <v>0</v>
      </c>
      <c r="GU11" s="501">
        <f>SUM(GV11:GW11)</f>
        <v>0</v>
      </c>
      <c r="GV11" s="491">
        <v>0</v>
      </c>
      <c r="GW11" s="491">
        <v>0</v>
      </c>
      <c r="GX11" s="501">
        <f>SUM(GY11:HB11)</f>
        <v>0</v>
      </c>
      <c r="GY11" s="491">
        <v>0</v>
      </c>
      <c r="GZ11" s="491">
        <v>0</v>
      </c>
      <c r="HA11" s="491">
        <v>0</v>
      </c>
      <c r="HB11" s="495">
        <v>0</v>
      </c>
      <c r="HD11" s="325">
        <f t="shared" si="101"/>
        <v>0</v>
      </c>
    </row>
    <row r="12" spans="1:212" s="60" customFormat="1" ht="28.15" hidden="1" customHeight="1" thickBot="1" x14ac:dyDescent="0.45">
      <c r="A12" s="283" t="s">
        <v>303</v>
      </c>
      <c r="B12" s="281" t="s">
        <v>302</v>
      </c>
      <c r="C12" s="282" t="s">
        <v>280</v>
      </c>
      <c r="D12" s="19">
        <v>274183000</v>
      </c>
      <c r="E12" s="19">
        <v>1592000</v>
      </c>
      <c r="F12" s="19">
        <v>265479000</v>
      </c>
      <c r="G12" s="19">
        <v>0</v>
      </c>
      <c r="H12" s="19">
        <v>0</v>
      </c>
      <c r="I12" s="19">
        <v>0</v>
      </c>
      <c r="J12" s="19">
        <v>46606000</v>
      </c>
      <c r="K12" s="19">
        <v>0</v>
      </c>
      <c r="L12" s="19"/>
      <c r="M12" s="19"/>
      <c r="N12" s="19"/>
      <c r="O12" s="19"/>
      <c r="P12" s="19"/>
      <c r="Q12" s="8">
        <f>SUM(D12:P12)</f>
        <v>587860000</v>
      </c>
      <c r="R12" s="12">
        <v>274183000</v>
      </c>
      <c r="S12" s="68">
        <v>0</v>
      </c>
      <c r="T12" s="68">
        <v>0</v>
      </c>
      <c r="U12" s="68">
        <v>1592000</v>
      </c>
      <c r="V12" s="68">
        <v>7665000</v>
      </c>
      <c r="W12" s="13">
        <v>0</v>
      </c>
      <c r="X12" s="69">
        <v>0</v>
      </c>
      <c r="Y12" s="69">
        <v>0</v>
      </c>
      <c r="Z12" s="69">
        <v>46606000</v>
      </c>
      <c r="AA12" s="69">
        <v>0</v>
      </c>
      <c r="AB12" s="69"/>
      <c r="AC12" s="69"/>
      <c r="AD12" s="69"/>
      <c r="AE12" s="69"/>
      <c r="AF12" s="69"/>
      <c r="AG12" s="10">
        <f>SUM(R12:AF12)</f>
        <v>330046000</v>
      </c>
      <c r="AH12" s="6">
        <f>R12</f>
        <v>274183000</v>
      </c>
      <c r="AI12" s="11">
        <v>274183000</v>
      </c>
      <c r="AJ12" s="7">
        <f>AH12-AI12</f>
        <v>0</v>
      </c>
      <c r="AK12" s="70">
        <f>SUM(AL12:AQ12)</f>
        <v>274183000</v>
      </c>
      <c r="AL12" s="71">
        <v>274183000</v>
      </c>
      <c r="AM12" s="71">
        <v>0</v>
      </c>
      <c r="AN12" s="71">
        <v>0</v>
      </c>
      <c r="AO12" s="71">
        <v>0</v>
      </c>
      <c r="AP12" s="71">
        <v>0</v>
      </c>
      <c r="AQ12" s="80">
        <v>0</v>
      </c>
      <c r="AR12" s="71">
        <v>0</v>
      </c>
      <c r="AS12" s="10">
        <f>AI12-AK12</f>
        <v>0</v>
      </c>
      <c r="AT12" s="6">
        <f>S12</f>
        <v>0</v>
      </c>
      <c r="AU12" s="11">
        <v>0</v>
      </c>
      <c r="AV12" s="7">
        <f>AT12-AU12</f>
        <v>0</v>
      </c>
      <c r="AW12" s="70">
        <f>SUM(AX12:BB12)</f>
        <v>0</v>
      </c>
      <c r="AX12" s="136">
        <v>0</v>
      </c>
      <c r="AY12" s="136">
        <v>0</v>
      </c>
      <c r="AZ12" s="136">
        <v>0</v>
      </c>
      <c r="BA12" s="136">
        <v>0</v>
      </c>
      <c r="BB12" s="80">
        <v>0</v>
      </c>
      <c r="BC12" s="136">
        <v>0</v>
      </c>
      <c r="BD12" s="79">
        <f>AU12-AW12</f>
        <v>0</v>
      </c>
      <c r="BE12" s="6">
        <f>T12</f>
        <v>0</v>
      </c>
      <c r="BF12" s="11">
        <v>0</v>
      </c>
      <c r="BG12" s="7">
        <f>BE12-BF12</f>
        <v>0</v>
      </c>
      <c r="BH12" s="178">
        <f>SUM(BI12:BL12)</f>
        <v>0</v>
      </c>
      <c r="BI12" s="136">
        <v>0</v>
      </c>
      <c r="BJ12" s="136">
        <v>0</v>
      </c>
      <c r="BK12" s="136">
        <v>0</v>
      </c>
      <c r="BL12" s="80">
        <v>0</v>
      </c>
      <c r="BM12" s="136">
        <v>0</v>
      </c>
      <c r="BN12" s="79">
        <f>BF12-BH12</f>
        <v>0</v>
      </c>
      <c r="BO12" s="6">
        <f>U12</f>
        <v>1592000</v>
      </c>
      <c r="BP12" s="11">
        <v>1592000</v>
      </c>
      <c r="BQ12" s="7">
        <f>BO12-BP12</f>
        <v>0</v>
      </c>
      <c r="BR12" s="178">
        <f>SUM(BS12:BU12)</f>
        <v>1592000</v>
      </c>
      <c r="BS12" s="136">
        <v>1592000</v>
      </c>
      <c r="BT12" s="136">
        <v>0</v>
      </c>
      <c r="BU12" s="80">
        <v>0</v>
      </c>
      <c r="BV12" s="136">
        <v>0</v>
      </c>
      <c r="BW12" s="79">
        <f>BP12-BR12</f>
        <v>0</v>
      </c>
      <c r="BX12" s="6">
        <f>V12</f>
        <v>7665000</v>
      </c>
      <c r="BY12" s="11">
        <v>7665000</v>
      </c>
      <c r="BZ12" s="7">
        <f>BX12-BY12</f>
        <v>0</v>
      </c>
      <c r="CA12" s="178">
        <f>SUM(CB12:CB12)</f>
        <v>7665000</v>
      </c>
      <c r="CB12" s="80">
        <v>7665000</v>
      </c>
      <c r="CC12" s="79">
        <f>BY12-CA12</f>
        <v>0</v>
      </c>
      <c r="CD12" s="9">
        <f>W12</f>
        <v>0</v>
      </c>
      <c r="CE12" s="13"/>
      <c r="CF12" s="21">
        <f>CD12-CE12</f>
        <v>0</v>
      </c>
      <c r="CG12" s="70">
        <f>SUM(CH12:CM12)</f>
        <v>0</v>
      </c>
      <c r="CH12" s="71"/>
      <c r="CI12" s="136"/>
      <c r="CJ12" s="136"/>
      <c r="CK12" s="136"/>
      <c r="CL12" s="177"/>
      <c r="CM12" s="80"/>
      <c r="CN12" s="136"/>
      <c r="CO12" s="20">
        <f>CE12-CG12</f>
        <v>0</v>
      </c>
      <c r="CP12" s="107">
        <f>X12</f>
        <v>0</v>
      </c>
      <c r="CQ12" s="13"/>
      <c r="CR12" s="108">
        <f>CP12-CQ12</f>
        <v>0</v>
      </c>
      <c r="CS12" s="109">
        <f>SUM(CT12:CX12)</f>
        <v>0</v>
      </c>
      <c r="CT12" s="136"/>
      <c r="CU12" s="136"/>
      <c r="CV12" s="136"/>
      <c r="CW12" s="177"/>
      <c r="CX12" s="80"/>
      <c r="CY12" s="13"/>
      <c r="CZ12" s="110">
        <f>CQ12-CS12</f>
        <v>0</v>
      </c>
      <c r="DA12" s="6">
        <f>Y12</f>
        <v>0</v>
      </c>
      <c r="DB12" s="11">
        <v>0</v>
      </c>
      <c r="DC12" s="7">
        <f>DA12-DB12</f>
        <v>0</v>
      </c>
      <c r="DD12" s="178">
        <f>SUM(DE12:DH12)</f>
        <v>0</v>
      </c>
      <c r="DE12" s="136">
        <v>0</v>
      </c>
      <c r="DF12" s="136">
        <v>0</v>
      </c>
      <c r="DG12" s="136">
        <v>0</v>
      </c>
      <c r="DH12" s="80">
        <v>0</v>
      </c>
      <c r="DI12" s="136">
        <v>0</v>
      </c>
      <c r="DJ12" s="79">
        <f>DB12-DD12</f>
        <v>0</v>
      </c>
      <c r="DK12" s="6">
        <f>Z12</f>
        <v>46606000</v>
      </c>
      <c r="DL12" s="11">
        <v>46606000</v>
      </c>
      <c r="DM12" s="7">
        <f>DK12-DL12</f>
        <v>0</v>
      </c>
      <c r="DN12" s="178">
        <f>SUM(DO12:DQ12)</f>
        <v>46606000</v>
      </c>
      <c r="DO12" s="136">
        <v>46606000</v>
      </c>
      <c r="DP12" s="136">
        <v>0</v>
      </c>
      <c r="DQ12" s="80">
        <v>0</v>
      </c>
      <c r="DR12" s="11">
        <v>0</v>
      </c>
      <c r="DS12" s="8">
        <f>DL12-DN12</f>
        <v>0</v>
      </c>
      <c r="DT12" s="6">
        <f>AA12</f>
        <v>0</v>
      </c>
      <c r="DU12" s="11">
        <v>0</v>
      </c>
      <c r="DV12" s="7">
        <f>DT12-DU12</f>
        <v>0</v>
      </c>
      <c r="DW12" s="178">
        <f>SUM(DX12:DX12)</f>
        <v>0</v>
      </c>
      <c r="DX12" s="80">
        <v>0</v>
      </c>
      <c r="DY12" s="79">
        <f>DU12-DW12</f>
        <v>0</v>
      </c>
      <c r="DZ12" s="135">
        <f>AB12</f>
        <v>0</v>
      </c>
      <c r="EA12" s="136"/>
      <c r="EB12" s="70">
        <f>DZ12-EA12</f>
        <v>0</v>
      </c>
      <c r="EC12" s="109">
        <f>SUM(ED12:EH12)</f>
        <v>0</v>
      </c>
      <c r="ED12" s="136"/>
      <c r="EE12" s="71"/>
      <c r="EF12" s="71"/>
      <c r="EG12" s="188"/>
      <c r="EH12" s="80"/>
      <c r="EI12" s="468">
        <f>EA12-EC12</f>
        <v>0</v>
      </c>
      <c r="EJ12" s="135">
        <f>AC12</f>
        <v>0</v>
      </c>
      <c r="EK12" s="136"/>
      <c r="EL12" s="70">
        <f>EJ12-EK12</f>
        <v>0</v>
      </c>
      <c r="EM12" s="109">
        <f>SUM(EN12:EO12)</f>
        <v>0</v>
      </c>
      <c r="EN12" s="71"/>
      <c r="EO12" s="80"/>
      <c r="EP12" s="468">
        <f>EK12-EM12</f>
        <v>0</v>
      </c>
      <c r="EQ12" s="135">
        <f>AD12</f>
        <v>0</v>
      </c>
      <c r="ER12" s="136"/>
      <c r="ES12" s="70">
        <f>EQ12-ER12</f>
        <v>0</v>
      </c>
      <c r="ET12" s="109">
        <f>SUM(EU12:EU12)</f>
        <v>0</v>
      </c>
      <c r="EU12" s="80"/>
      <c r="EV12" s="468">
        <f>ER12-ET12</f>
        <v>0</v>
      </c>
      <c r="EW12" s="135">
        <f>AE12</f>
        <v>0</v>
      </c>
      <c r="EX12" s="136"/>
      <c r="EY12" s="70">
        <f>EW12-EX12</f>
        <v>0</v>
      </c>
      <c r="EZ12" s="109">
        <f>SUM(FA12:FB12)</f>
        <v>0</v>
      </c>
      <c r="FA12" s="71"/>
      <c r="FB12" s="80"/>
      <c r="FC12" s="468">
        <f>EX12-EZ12</f>
        <v>0</v>
      </c>
      <c r="FD12" s="135">
        <f>AF12</f>
        <v>0</v>
      </c>
      <c r="FE12" s="136"/>
      <c r="FF12" s="70">
        <f>FD12-FE12</f>
        <v>0</v>
      </c>
      <c r="FG12" s="109">
        <f>SUM(FH12:FH12)</f>
        <v>0</v>
      </c>
      <c r="FH12" s="80"/>
      <c r="FI12" s="468">
        <f>FE12-FG12</f>
        <v>0</v>
      </c>
      <c r="FJ12" s="6">
        <f>SUM(FK12:FN12)</f>
        <v>330046000</v>
      </c>
      <c r="FK12" s="22">
        <f>AI12+AU12+BF12+BP12+BY12</f>
        <v>283440000</v>
      </c>
      <c r="FL12" s="138">
        <f>CE12+CQ12+DB12+DL12+DU12</f>
        <v>46606000</v>
      </c>
      <c r="FM12" s="64">
        <f>EA12+EK12+ER12</f>
        <v>0</v>
      </c>
      <c r="FN12" s="64">
        <f>EX12+FE12</f>
        <v>0</v>
      </c>
      <c r="FO12" s="9">
        <f>FP12+FT12+FX12+GB12</f>
        <v>330046000</v>
      </c>
      <c r="FP12" s="64">
        <f>FQ12+FR12</f>
        <v>283440000</v>
      </c>
      <c r="FQ12" s="118">
        <f>SUM(AL12:AP12)+SUM(AX12:BA12)+SUM(BI12:BK12)+SUM(BS12:BT12)</f>
        <v>275775000</v>
      </c>
      <c r="FR12" s="118">
        <f>AQ12+BB12+BL12+BU12+CB12</f>
        <v>7665000</v>
      </c>
      <c r="FS12" s="284" t="str">
        <f>IF(FK12&lt;FP12,"過払！","")</f>
        <v/>
      </c>
      <c r="FT12" s="189">
        <f>FU12+FV12</f>
        <v>46606000</v>
      </c>
      <c r="FU12" s="190">
        <f>SUM(CH12:CL12)+SUM(CT12:CW12)+SUM(DE12:DG12)+SUM(DO12:DP12)</f>
        <v>46606000</v>
      </c>
      <c r="FV12" s="190">
        <f>CM12+CX12+DH12+DQ12+DX12</f>
        <v>0</v>
      </c>
      <c r="FW12" s="284" t="str">
        <f>IF(FL12&lt;FT12,"過払！","")</f>
        <v/>
      </c>
      <c r="FX12" s="64">
        <f>SUM(FY12:FZ12)</f>
        <v>0</v>
      </c>
      <c r="FY12" s="189">
        <f>SUM(ED12:EG12)+SUM(EN12)</f>
        <v>0</v>
      </c>
      <c r="FZ12" s="189">
        <f>EH12+EO12+EU12</f>
        <v>0</v>
      </c>
      <c r="GA12" s="284" t="str">
        <f>IF(FM12&lt;FX12,"過払！","")</f>
        <v/>
      </c>
      <c r="GB12" s="64">
        <f>SUM(GC12:GD12)</f>
        <v>0</v>
      </c>
      <c r="GC12" s="189">
        <f>SUM(FA12)</f>
        <v>0</v>
      </c>
      <c r="GD12" s="189">
        <f>FB12+FH12</f>
        <v>0</v>
      </c>
      <c r="GE12" s="284" t="str">
        <f>IF(FN12&lt;GB12,"過払！","")</f>
        <v/>
      </c>
      <c r="GF12" s="285" t="str">
        <f>IF(FJ12&lt;FO12,"過払！","")</f>
        <v/>
      </c>
      <c r="GG12" s="6">
        <f>SUM(GH12:GI12)</f>
        <v>0</v>
      </c>
      <c r="GH12" s="22">
        <f>AR12+BC12+BM12+BV12</f>
        <v>0</v>
      </c>
      <c r="GI12" s="138">
        <f>CN12+CY12+DI12+DR12</f>
        <v>0</v>
      </c>
      <c r="GJ12" s="9">
        <f>GK12+GM12+GO12+GQ12</f>
        <v>0</v>
      </c>
      <c r="GK12" s="64">
        <f>AS12+BD12+BN12+BW12+CC12</f>
        <v>0</v>
      </c>
      <c r="GL12" s="286" t="str">
        <f>IF(FK12-FP12&lt;GK12,"未払多！","")</f>
        <v/>
      </c>
      <c r="GM12" s="64">
        <f>CO12+CZ12+DJ12+DS12+DY12</f>
        <v>0</v>
      </c>
      <c r="GN12" s="284" t="str">
        <f>IF(FL12-FT12&lt;GM12,"未払多！","")</f>
        <v/>
      </c>
      <c r="GO12" s="64">
        <f>EI12+EP12+EV12</f>
        <v>0</v>
      </c>
      <c r="GP12" s="284" t="str">
        <f>IF(FT12-FM12&lt;GO12,"未払多！","")</f>
        <v/>
      </c>
      <c r="GQ12" s="64">
        <f>FC12+FI12</f>
        <v>0</v>
      </c>
      <c r="GR12" s="284" t="str">
        <f>IF(FN12-GB12&lt;GQ12,"未払多！","")</f>
        <v/>
      </c>
      <c r="GS12" s="479" t="str">
        <f>IF(FJ12-FO12&lt;GJ12,"未払多！","")</f>
        <v/>
      </c>
      <c r="GT12" s="496">
        <f>GU12+GX12</f>
        <v>0</v>
      </c>
      <c r="GU12" s="501">
        <f>SUM(GV12:GW12)</f>
        <v>0</v>
      </c>
      <c r="GV12" s="491">
        <v>0</v>
      </c>
      <c r="GW12" s="491">
        <v>0</v>
      </c>
      <c r="GX12" s="501">
        <f>SUM(GY12:HB12)</f>
        <v>0</v>
      </c>
      <c r="GY12" s="491">
        <v>0</v>
      </c>
      <c r="GZ12" s="491">
        <v>0</v>
      </c>
      <c r="HA12" s="491">
        <v>0</v>
      </c>
      <c r="HB12" s="495">
        <v>0</v>
      </c>
      <c r="HD12" s="325">
        <f t="shared" si="101"/>
        <v>7665000</v>
      </c>
    </row>
    <row r="13" spans="1:212" s="60" customFormat="1" ht="28.15" hidden="1" customHeight="1" thickBot="1" x14ac:dyDescent="0.45">
      <c r="A13" s="283" t="s">
        <v>305</v>
      </c>
      <c r="B13" s="281" t="s">
        <v>304</v>
      </c>
      <c r="C13" s="282" t="s">
        <v>280</v>
      </c>
      <c r="D13" s="19">
        <v>0</v>
      </c>
      <c r="E13" s="19">
        <v>83640000</v>
      </c>
      <c r="F13" s="19">
        <v>88742000</v>
      </c>
      <c r="G13" s="19">
        <v>0</v>
      </c>
      <c r="H13" s="19">
        <v>0</v>
      </c>
      <c r="I13" s="19">
        <v>0</v>
      </c>
      <c r="J13" s="19">
        <v>9968000</v>
      </c>
      <c r="K13" s="19">
        <v>0</v>
      </c>
      <c r="L13" s="19"/>
      <c r="M13" s="19"/>
      <c r="N13" s="19"/>
      <c r="O13" s="19"/>
      <c r="P13" s="19"/>
      <c r="Q13" s="8">
        <f t="shared" si="0"/>
        <v>182350000</v>
      </c>
      <c r="R13" s="12">
        <v>0</v>
      </c>
      <c r="S13" s="68">
        <v>83640000</v>
      </c>
      <c r="T13" s="68">
        <v>0</v>
      </c>
      <c r="U13" s="68">
        <v>0</v>
      </c>
      <c r="V13" s="68">
        <v>88742000</v>
      </c>
      <c r="W13" s="13">
        <v>0</v>
      </c>
      <c r="X13" s="69">
        <v>0</v>
      </c>
      <c r="Y13" s="69">
        <v>0</v>
      </c>
      <c r="Z13" s="69">
        <v>9968000</v>
      </c>
      <c r="AA13" s="69">
        <v>0</v>
      </c>
      <c r="AB13" s="69"/>
      <c r="AC13" s="69"/>
      <c r="AD13" s="69"/>
      <c r="AE13" s="69"/>
      <c r="AF13" s="69"/>
      <c r="AG13" s="10">
        <f t="shared" si="1"/>
        <v>182350000</v>
      </c>
      <c r="AH13" s="6">
        <f t="shared" si="2"/>
        <v>0</v>
      </c>
      <c r="AI13" s="11">
        <v>0</v>
      </c>
      <c r="AJ13" s="7">
        <f t="shared" si="3"/>
        <v>0</v>
      </c>
      <c r="AK13" s="70">
        <f t="shared" si="4"/>
        <v>0</v>
      </c>
      <c r="AL13" s="71">
        <v>0</v>
      </c>
      <c r="AM13" s="71">
        <v>0</v>
      </c>
      <c r="AN13" s="71">
        <v>0</v>
      </c>
      <c r="AO13" s="71">
        <v>0</v>
      </c>
      <c r="AP13" s="71">
        <v>0</v>
      </c>
      <c r="AQ13" s="80">
        <v>0</v>
      </c>
      <c r="AR13" s="71">
        <v>0</v>
      </c>
      <c r="AS13" s="10">
        <f t="shared" si="5"/>
        <v>0</v>
      </c>
      <c r="AT13" s="6">
        <f t="shared" si="6"/>
        <v>83640000</v>
      </c>
      <c r="AU13" s="11">
        <v>83640000</v>
      </c>
      <c r="AV13" s="7">
        <f t="shared" si="7"/>
        <v>0</v>
      </c>
      <c r="AW13" s="70">
        <f t="shared" si="8"/>
        <v>83640000</v>
      </c>
      <c r="AX13" s="136">
        <v>83640000</v>
      </c>
      <c r="AY13" s="136">
        <v>0</v>
      </c>
      <c r="AZ13" s="136">
        <v>0</v>
      </c>
      <c r="BA13" s="136">
        <v>0</v>
      </c>
      <c r="BB13" s="80">
        <v>0</v>
      </c>
      <c r="BC13" s="136">
        <v>0</v>
      </c>
      <c r="BD13" s="79">
        <f t="shared" si="9"/>
        <v>0</v>
      </c>
      <c r="BE13" s="6">
        <f t="shared" si="10"/>
        <v>0</v>
      </c>
      <c r="BF13" s="11">
        <v>0</v>
      </c>
      <c r="BG13" s="7">
        <f t="shared" si="11"/>
        <v>0</v>
      </c>
      <c r="BH13" s="178">
        <f t="shared" si="12"/>
        <v>0</v>
      </c>
      <c r="BI13" s="136">
        <v>0</v>
      </c>
      <c r="BJ13" s="136">
        <v>0</v>
      </c>
      <c r="BK13" s="136">
        <v>0</v>
      </c>
      <c r="BL13" s="80">
        <v>0</v>
      </c>
      <c r="BM13" s="136">
        <v>0</v>
      </c>
      <c r="BN13" s="79">
        <f t="shared" si="13"/>
        <v>0</v>
      </c>
      <c r="BO13" s="6">
        <f t="shared" si="14"/>
        <v>0</v>
      </c>
      <c r="BP13" s="11">
        <v>0</v>
      </c>
      <c r="BQ13" s="7">
        <f t="shared" si="15"/>
        <v>0</v>
      </c>
      <c r="BR13" s="178">
        <f t="shared" si="16"/>
        <v>0</v>
      </c>
      <c r="BS13" s="136">
        <v>0</v>
      </c>
      <c r="BT13" s="136">
        <v>0</v>
      </c>
      <c r="BU13" s="80">
        <v>0</v>
      </c>
      <c r="BV13" s="136">
        <v>0</v>
      </c>
      <c r="BW13" s="79">
        <f t="shared" si="17"/>
        <v>0</v>
      </c>
      <c r="BX13" s="6">
        <f t="shared" si="18"/>
        <v>88742000</v>
      </c>
      <c r="BY13" s="11">
        <v>88742000</v>
      </c>
      <c r="BZ13" s="7">
        <f t="shared" si="19"/>
        <v>0</v>
      </c>
      <c r="CA13" s="178">
        <f t="shared" si="20"/>
        <v>14845000</v>
      </c>
      <c r="CB13" s="80">
        <v>14845000</v>
      </c>
      <c r="CC13" s="79">
        <f t="shared" si="21"/>
        <v>73897000</v>
      </c>
      <c r="CD13" s="9">
        <f t="shared" si="22"/>
        <v>0</v>
      </c>
      <c r="CE13" s="13"/>
      <c r="CF13" s="21">
        <f t="shared" si="23"/>
        <v>0</v>
      </c>
      <c r="CG13" s="70">
        <f t="shared" si="24"/>
        <v>0</v>
      </c>
      <c r="CH13" s="71"/>
      <c r="CI13" s="136"/>
      <c r="CJ13" s="136"/>
      <c r="CK13" s="136"/>
      <c r="CL13" s="177"/>
      <c r="CM13" s="80"/>
      <c r="CN13" s="136"/>
      <c r="CO13" s="20">
        <f t="shared" si="25"/>
        <v>0</v>
      </c>
      <c r="CP13" s="107">
        <f t="shared" si="26"/>
        <v>0</v>
      </c>
      <c r="CQ13" s="13"/>
      <c r="CR13" s="108">
        <f t="shared" si="27"/>
        <v>0</v>
      </c>
      <c r="CS13" s="109">
        <f t="shared" si="28"/>
        <v>0</v>
      </c>
      <c r="CT13" s="136"/>
      <c r="CU13" s="136"/>
      <c r="CV13" s="136"/>
      <c r="CW13" s="177"/>
      <c r="CX13" s="80"/>
      <c r="CY13" s="13"/>
      <c r="CZ13" s="110">
        <f t="shared" si="29"/>
        <v>0</v>
      </c>
      <c r="DA13" s="6">
        <f t="shared" si="30"/>
        <v>0</v>
      </c>
      <c r="DB13" s="11">
        <v>0</v>
      </c>
      <c r="DC13" s="7">
        <f t="shared" si="31"/>
        <v>0</v>
      </c>
      <c r="DD13" s="178">
        <f t="shared" si="32"/>
        <v>0</v>
      </c>
      <c r="DE13" s="136">
        <v>0</v>
      </c>
      <c r="DF13" s="136">
        <v>0</v>
      </c>
      <c r="DG13" s="136">
        <v>0</v>
      </c>
      <c r="DH13" s="80">
        <v>0</v>
      </c>
      <c r="DI13" s="136">
        <v>0</v>
      </c>
      <c r="DJ13" s="79">
        <f t="shared" si="33"/>
        <v>0</v>
      </c>
      <c r="DK13" s="6">
        <f t="shared" si="34"/>
        <v>9968000</v>
      </c>
      <c r="DL13" s="11">
        <v>9968000</v>
      </c>
      <c r="DM13" s="7">
        <f t="shared" si="35"/>
        <v>0</v>
      </c>
      <c r="DN13" s="178">
        <f t="shared" si="36"/>
        <v>9968000</v>
      </c>
      <c r="DO13" s="136">
        <v>0</v>
      </c>
      <c r="DP13" s="136">
        <v>0</v>
      </c>
      <c r="DQ13" s="80">
        <v>9968000</v>
      </c>
      <c r="DR13" s="11">
        <v>0</v>
      </c>
      <c r="DS13" s="8">
        <f t="shared" si="37"/>
        <v>0</v>
      </c>
      <c r="DT13" s="6">
        <f t="shared" si="38"/>
        <v>0</v>
      </c>
      <c r="DU13" s="11">
        <v>0</v>
      </c>
      <c r="DV13" s="7">
        <f t="shared" si="39"/>
        <v>0</v>
      </c>
      <c r="DW13" s="178">
        <f t="shared" si="40"/>
        <v>0</v>
      </c>
      <c r="DX13" s="80">
        <v>0</v>
      </c>
      <c r="DY13" s="79">
        <f t="shared" si="41"/>
        <v>0</v>
      </c>
      <c r="DZ13" s="135">
        <f t="shared" si="42"/>
        <v>0</v>
      </c>
      <c r="EA13" s="136"/>
      <c r="EB13" s="70">
        <f t="shared" si="43"/>
        <v>0</v>
      </c>
      <c r="EC13" s="109">
        <f t="shared" si="44"/>
        <v>0</v>
      </c>
      <c r="ED13" s="136"/>
      <c r="EE13" s="71"/>
      <c r="EF13" s="71"/>
      <c r="EG13" s="188"/>
      <c r="EH13" s="80"/>
      <c r="EI13" s="468">
        <f t="shared" si="45"/>
        <v>0</v>
      </c>
      <c r="EJ13" s="135">
        <f t="shared" si="46"/>
        <v>0</v>
      </c>
      <c r="EK13" s="136"/>
      <c r="EL13" s="70">
        <f t="shared" si="47"/>
        <v>0</v>
      </c>
      <c r="EM13" s="109">
        <f t="shared" si="48"/>
        <v>0</v>
      </c>
      <c r="EN13" s="71"/>
      <c r="EO13" s="80"/>
      <c r="EP13" s="468">
        <f t="shared" si="49"/>
        <v>0</v>
      </c>
      <c r="EQ13" s="135">
        <f t="shared" si="50"/>
        <v>0</v>
      </c>
      <c r="ER13" s="136"/>
      <c r="ES13" s="70">
        <f t="shared" si="51"/>
        <v>0</v>
      </c>
      <c r="ET13" s="109">
        <f t="shared" si="52"/>
        <v>0</v>
      </c>
      <c r="EU13" s="80"/>
      <c r="EV13" s="468">
        <f t="shared" si="53"/>
        <v>0</v>
      </c>
      <c r="EW13" s="135">
        <f t="shared" si="54"/>
        <v>0</v>
      </c>
      <c r="EX13" s="136"/>
      <c r="EY13" s="70">
        <f t="shared" si="55"/>
        <v>0</v>
      </c>
      <c r="EZ13" s="109">
        <f t="shared" si="56"/>
        <v>0</v>
      </c>
      <c r="FA13" s="71"/>
      <c r="FB13" s="80"/>
      <c r="FC13" s="468">
        <f t="shared" si="57"/>
        <v>0</v>
      </c>
      <c r="FD13" s="135">
        <f t="shared" si="58"/>
        <v>0</v>
      </c>
      <c r="FE13" s="136"/>
      <c r="FF13" s="70">
        <f t="shared" si="59"/>
        <v>0</v>
      </c>
      <c r="FG13" s="109">
        <f t="shared" si="60"/>
        <v>0</v>
      </c>
      <c r="FH13" s="80"/>
      <c r="FI13" s="468">
        <f t="shared" si="61"/>
        <v>0</v>
      </c>
      <c r="FJ13" s="6">
        <f t="shared" si="62"/>
        <v>182350000</v>
      </c>
      <c r="FK13" s="22">
        <f t="shared" si="63"/>
        <v>172382000</v>
      </c>
      <c r="FL13" s="138">
        <f t="shared" si="64"/>
        <v>9968000</v>
      </c>
      <c r="FM13" s="64">
        <f t="shared" si="65"/>
        <v>0</v>
      </c>
      <c r="FN13" s="64">
        <f t="shared" si="66"/>
        <v>0</v>
      </c>
      <c r="FO13" s="9">
        <f t="shared" si="67"/>
        <v>108453000</v>
      </c>
      <c r="FP13" s="64">
        <f t="shared" si="68"/>
        <v>98485000</v>
      </c>
      <c r="FQ13" s="118">
        <f t="shared" si="69"/>
        <v>83640000</v>
      </c>
      <c r="FR13" s="118">
        <f t="shared" si="70"/>
        <v>14845000</v>
      </c>
      <c r="FS13" s="284" t="str">
        <f t="shared" si="71"/>
        <v/>
      </c>
      <c r="FT13" s="189">
        <f t="shared" si="72"/>
        <v>9968000</v>
      </c>
      <c r="FU13" s="190">
        <f t="shared" si="73"/>
        <v>0</v>
      </c>
      <c r="FV13" s="190">
        <f t="shared" si="74"/>
        <v>9968000</v>
      </c>
      <c r="FW13" s="284" t="str">
        <f t="shared" si="75"/>
        <v/>
      </c>
      <c r="FX13" s="64">
        <f t="shared" si="76"/>
        <v>0</v>
      </c>
      <c r="FY13" s="189">
        <f t="shared" si="77"/>
        <v>0</v>
      </c>
      <c r="FZ13" s="189">
        <f t="shared" si="78"/>
        <v>0</v>
      </c>
      <c r="GA13" s="284" t="str">
        <f t="shared" si="79"/>
        <v/>
      </c>
      <c r="GB13" s="64">
        <f t="shared" si="80"/>
        <v>0</v>
      </c>
      <c r="GC13" s="189">
        <f t="shared" si="81"/>
        <v>0</v>
      </c>
      <c r="GD13" s="189">
        <f t="shared" si="82"/>
        <v>0</v>
      </c>
      <c r="GE13" s="284" t="str">
        <f t="shared" si="83"/>
        <v/>
      </c>
      <c r="GF13" s="285" t="str">
        <f t="shared" si="84"/>
        <v/>
      </c>
      <c r="GG13" s="6">
        <f t="shared" si="85"/>
        <v>0</v>
      </c>
      <c r="GH13" s="22">
        <f t="shared" si="86"/>
        <v>0</v>
      </c>
      <c r="GI13" s="138">
        <f t="shared" si="87"/>
        <v>0</v>
      </c>
      <c r="GJ13" s="9">
        <f t="shared" si="88"/>
        <v>73897000</v>
      </c>
      <c r="GK13" s="64">
        <f t="shared" si="89"/>
        <v>73897000</v>
      </c>
      <c r="GL13" s="286" t="str">
        <f t="shared" si="90"/>
        <v/>
      </c>
      <c r="GM13" s="64">
        <f t="shared" si="91"/>
        <v>0</v>
      </c>
      <c r="GN13" s="284" t="str">
        <f t="shared" si="92"/>
        <v/>
      </c>
      <c r="GO13" s="64">
        <f t="shared" si="93"/>
        <v>0</v>
      </c>
      <c r="GP13" s="284" t="str">
        <f t="shared" si="94"/>
        <v/>
      </c>
      <c r="GQ13" s="64">
        <f t="shared" si="95"/>
        <v>0</v>
      </c>
      <c r="GR13" s="284" t="str">
        <f t="shared" si="96"/>
        <v/>
      </c>
      <c r="GS13" s="479" t="str">
        <f t="shared" si="97"/>
        <v/>
      </c>
      <c r="GT13" s="496">
        <f t="shared" si="98"/>
        <v>73897000</v>
      </c>
      <c r="GU13" s="501">
        <f t="shared" si="99"/>
        <v>0</v>
      </c>
      <c r="GV13" s="491">
        <v>0</v>
      </c>
      <c r="GW13" s="491">
        <v>0</v>
      </c>
      <c r="GX13" s="501">
        <f t="shared" si="100"/>
        <v>73897000</v>
      </c>
      <c r="GY13" s="491">
        <v>73897000</v>
      </c>
      <c r="GZ13" s="491">
        <v>0</v>
      </c>
      <c r="HA13" s="491">
        <v>0</v>
      </c>
      <c r="HB13" s="495">
        <v>0</v>
      </c>
      <c r="HD13" s="325">
        <f t="shared" si="101"/>
        <v>24813000</v>
      </c>
    </row>
    <row r="14" spans="1:212" s="60" customFormat="1" ht="28.15" hidden="1" customHeight="1" thickBot="1" x14ac:dyDescent="0.45">
      <c r="A14" s="504" t="s">
        <v>308</v>
      </c>
      <c r="B14" s="502" t="s">
        <v>306</v>
      </c>
      <c r="C14" s="503" t="s">
        <v>307</v>
      </c>
      <c r="D14" s="505">
        <v>0</v>
      </c>
      <c r="E14" s="505">
        <v>97053000</v>
      </c>
      <c r="F14" s="505">
        <v>102620000</v>
      </c>
      <c r="G14" s="505">
        <v>0</v>
      </c>
      <c r="H14" s="505">
        <v>0</v>
      </c>
      <c r="I14" s="505">
        <v>0</v>
      </c>
      <c r="J14" s="505">
        <v>13094000</v>
      </c>
      <c r="K14" s="505">
        <v>0</v>
      </c>
      <c r="L14" s="505"/>
      <c r="M14" s="505"/>
      <c r="N14" s="505"/>
      <c r="O14" s="505"/>
      <c r="P14" s="505"/>
      <c r="Q14" s="506">
        <f>SUM(D14:P14)</f>
        <v>212767000</v>
      </c>
      <c r="R14" s="507">
        <v>0</v>
      </c>
      <c r="S14" s="508">
        <v>97053000</v>
      </c>
      <c r="T14" s="508">
        <v>0</v>
      </c>
      <c r="U14" s="508">
        <v>0</v>
      </c>
      <c r="V14" s="508">
        <v>2951000</v>
      </c>
      <c r="W14" s="136">
        <v>0</v>
      </c>
      <c r="X14" s="71">
        <v>0</v>
      </c>
      <c r="Y14" s="71">
        <v>0</v>
      </c>
      <c r="Z14" s="71">
        <v>13094000</v>
      </c>
      <c r="AA14" s="71">
        <v>0</v>
      </c>
      <c r="AB14" s="71"/>
      <c r="AC14" s="71"/>
      <c r="AD14" s="71"/>
      <c r="AE14" s="71"/>
      <c r="AF14" s="71"/>
      <c r="AG14" s="468">
        <f>SUM(R14:AF14)</f>
        <v>113098000</v>
      </c>
      <c r="AH14" s="509">
        <f>R14</f>
        <v>0</v>
      </c>
      <c r="AI14" s="510">
        <v>0</v>
      </c>
      <c r="AJ14" s="511">
        <f>AH14-AI14</f>
        <v>0</v>
      </c>
      <c r="AK14" s="70">
        <f>SUM(AL14:AQ14)</f>
        <v>0</v>
      </c>
      <c r="AL14" s="71">
        <v>0</v>
      </c>
      <c r="AM14" s="71">
        <v>0</v>
      </c>
      <c r="AN14" s="71">
        <v>0</v>
      </c>
      <c r="AO14" s="71">
        <v>0</v>
      </c>
      <c r="AP14" s="71">
        <v>0</v>
      </c>
      <c r="AQ14" s="80">
        <v>0</v>
      </c>
      <c r="AR14" s="71">
        <v>0</v>
      </c>
      <c r="AS14" s="468">
        <f>AI14-AK14</f>
        <v>0</v>
      </c>
      <c r="AT14" s="509">
        <f>S14</f>
        <v>97053000</v>
      </c>
      <c r="AU14" s="510">
        <v>97053000</v>
      </c>
      <c r="AV14" s="511">
        <f>AT14-AU14</f>
        <v>0</v>
      </c>
      <c r="AW14" s="70">
        <f>SUM(AX14:BB14)</f>
        <v>97053000</v>
      </c>
      <c r="AX14" s="136">
        <v>97053000</v>
      </c>
      <c r="AY14" s="136">
        <v>0</v>
      </c>
      <c r="AZ14" s="136">
        <v>0</v>
      </c>
      <c r="BA14" s="136">
        <v>0</v>
      </c>
      <c r="BB14" s="80">
        <v>0</v>
      </c>
      <c r="BC14" s="136">
        <v>0</v>
      </c>
      <c r="BD14" s="512">
        <f>AU14-AW14</f>
        <v>0</v>
      </c>
      <c r="BE14" s="509">
        <f>T14</f>
        <v>0</v>
      </c>
      <c r="BF14" s="510">
        <v>0</v>
      </c>
      <c r="BG14" s="511">
        <f>BE14-BF14</f>
        <v>0</v>
      </c>
      <c r="BH14" s="178">
        <f>SUM(BI14:BL14)</f>
        <v>0</v>
      </c>
      <c r="BI14" s="136">
        <v>0</v>
      </c>
      <c r="BJ14" s="136">
        <v>0</v>
      </c>
      <c r="BK14" s="136">
        <v>0</v>
      </c>
      <c r="BL14" s="80">
        <v>0</v>
      </c>
      <c r="BM14" s="136">
        <v>0</v>
      </c>
      <c r="BN14" s="512">
        <f>BF14-BH14</f>
        <v>0</v>
      </c>
      <c r="BO14" s="509">
        <f>U14</f>
        <v>0</v>
      </c>
      <c r="BP14" s="510">
        <v>0</v>
      </c>
      <c r="BQ14" s="511">
        <f>BO14-BP14</f>
        <v>0</v>
      </c>
      <c r="BR14" s="178">
        <f>SUM(BS14:BU14)</f>
        <v>0</v>
      </c>
      <c r="BS14" s="136">
        <v>0</v>
      </c>
      <c r="BT14" s="136">
        <v>0</v>
      </c>
      <c r="BU14" s="80">
        <v>0</v>
      </c>
      <c r="BV14" s="136">
        <v>0</v>
      </c>
      <c r="BW14" s="512">
        <f>BP14-BR14</f>
        <v>0</v>
      </c>
      <c r="BX14" s="509">
        <f>V14</f>
        <v>2951000</v>
      </c>
      <c r="BY14" s="510">
        <v>2951000</v>
      </c>
      <c r="BZ14" s="511">
        <f>BX14-BY14</f>
        <v>0</v>
      </c>
      <c r="CA14" s="178">
        <f>SUM(CB14:CB14)</f>
        <v>2951000</v>
      </c>
      <c r="CB14" s="80">
        <v>2951000</v>
      </c>
      <c r="CC14" s="512">
        <f>BY14-CA14</f>
        <v>0</v>
      </c>
      <c r="CD14" s="135">
        <f>W14</f>
        <v>0</v>
      </c>
      <c r="CE14" s="136"/>
      <c r="CF14" s="70">
        <f>CD14-CE14</f>
        <v>0</v>
      </c>
      <c r="CG14" s="70">
        <f>SUM(CH14:CM14)</f>
        <v>0</v>
      </c>
      <c r="CH14" s="71"/>
      <c r="CI14" s="136"/>
      <c r="CJ14" s="136"/>
      <c r="CK14" s="136"/>
      <c r="CL14" s="177"/>
      <c r="CM14" s="80"/>
      <c r="CN14" s="136"/>
      <c r="CO14" s="513">
        <f>CE14-CG14</f>
        <v>0</v>
      </c>
      <c r="CP14" s="135">
        <f>X14</f>
        <v>0</v>
      </c>
      <c r="CQ14" s="136"/>
      <c r="CR14" s="70">
        <f>CP14-CQ14</f>
        <v>0</v>
      </c>
      <c r="CS14" s="70">
        <f>SUM(CT14:CX14)</f>
        <v>0</v>
      </c>
      <c r="CT14" s="136"/>
      <c r="CU14" s="136"/>
      <c r="CV14" s="136"/>
      <c r="CW14" s="177"/>
      <c r="CX14" s="80"/>
      <c r="CY14" s="136"/>
      <c r="CZ14" s="513">
        <f>CQ14-CS14</f>
        <v>0</v>
      </c>
      <c r="DA14" s="509">
        <f>Y14</f>
        <v>0</v>
      </c>
      <c r="DB14" s="510">
        <v>0</v>
      </c>
      <c r="DC14" s="511">
        <f>DA14-DB14</f>
        <v>0</v>
      </c>
      <c r="DD14" s="178">
        <f>SUM(DE14:DH14)</f>
        <v>0</v>
      </c>
      <c r="DE14" s="136">
        <v>0</v>
      </c>
      <c r="DF14" s="136">
        <v>0</v>
      </c>
      <c r="DG14" s="136">
        <v>0</v>
      </c>
      <c r="DH14" s="80">
        <v>0</v>
      </c>
      <c r="DI14" s="136">
        <v>0</v>
      </c>
      <c r="DJ14" s="512">
        <f>DB14-DD14</f>
        <v>0</v>
      </c>
      <c r="DK14" s="509">
        <f>Z14</f>
        <v>13094000</v>
      </c>
      <c r="DL14" s="510">
        <v>13094000</v>
      </c>
      <c r="DM14" s="511">
        <f>DK14-DL14</f>
        <v>0</v>
      </c>
      <c r="DN14" s="178">
        <f>SUM(DO14:DQ14)</f>
        <v>13094000</v>
      </c>
      <c r="DO14" s="136">
        <v>13094000</v>
      </c>
      <c r="DP14" s="136">
        <v>0</v>
      </c>
      <c r="DQ14" s="80">
        <v>0</v>
      </c>
      <c r="DR14" s="510">
        <v>0</v>
      </c>
      <c r="DS14" s="506">
        <f>DL14-DN14</f>
        <v>0</v>
      </c>
      <c r="DT14" s="509">
        <f>AA14</f>
        <v>0</v>
      </c>
      <c r="DU14" s="510">
        <v>0</v>
      </c>
      <c r="DV14" s="511">
        <f>DT14-DU14</f>
        <v>0</v>
      </c>
      <c r="DW14" s="178">
        <f>SUM(DX14:DX14)</f>
        <v>0</v>
      </c>
      <c r="DX14" s="80">
        <v>0</v>
      </c>
      <c r="DY14" s="512">
        <f>DU14-DW14</f>
        <v>0</v>
      </c>
      <c r="DZ14" s="135">
        <f>AB14</f>
        <v>0</v>
      </c>
      <c r="EA14" s="136"/>
      <c r="EB14" s="70">
        <f>DZ14-EA14</f>
        <v>0</v>
      </c>
      <c r="EC14" s="70">
        <f>SUM(ED14:EH14)</f>
        <v>0</v>
      </c>
      <c r="ED14" s="136"/>
      <c r="EE14" s="71"/>
      <c r="EF14" s="71"/>
      <c r="EG14" s="188"/>
      <c r="EH14" s="80"/>
      <c r="EI14" s="468">
        <f>EA14-EC14</f>
        <v>0</v>
      </c>
      <c r="EJ14" s="135">
        <f>AC14</f>
        <v>0</v>
      </c>
      <c r="EK14" s="136"/>
      <c r="EL14" s="70">
        <f>EJ14-EK14</f>
        <v>0</v>
      </c>
      <c r="EM14" s="70">
        <f>SUM(EN14:EO14)</f>
        <v>0</v>
      </c>
      <c r="EN14" s="71"/>
      <c r="EO14" s="80"/>
      <c r="EP14" s="468">
        <f>EK14-EM14</f>
        <v>0</v>
      </c>
      <c r="EQ14" s="135">
        <f>AD14</f>
        <v>0</v>
      </c>
      <c r="ER14" s="136"/>
      <c r="ES14" s="70">
        <f>EQ14-ER14</f>
        <v>0</v>
      </c>
      <c r="ET14" s="70">
        <f>SUM(EU14:EU14)</f>
        <v>0</v>
      </c>
      <c r="EU14" s="80"/>
      <c r="EV14" s="468">
        <f>ER14-ET14</f>
        <v>0</v>
      </c>
      <c r="EW14" s="135">
        <f>AE14</f>
        <v>0</v>
      </c>
      <c r="EX14" s="136"/>
      <c r="EY14" s="70">
        <f>EW14-EX14</f>
        <v>0</v>
      </c>
      <c r="EZ14" s="70">
        <f>SUM(FA14:FB14)</f>
        <v>0</v>
      </c>
      <c r="FA14" s="71"/>
      <c r="FB14" s="80"/>
      <c r="FC14" s="468">
        <f>EX14-EZ14</f>
        <v>0</v>
      </c>
      <c r="FD14" s="135">
        <f>AF14</f>
        <v>0</v>
      </c>
      <c r="FE14" s="136"/>
      <c r="FF14" s="70">
        <f>FD14-FE14</f>
        <v>0</v>
      </c>
      <c r="FG14" s="70">
        <f>SUM(FH14:FH14)</f>
        <v>0</v>
      </c>
      <c r="FH14" s="80"/>
      <c r="FI14" s="468">
        <f>FE14-FG14</f>
        <v>0</v>
      </c>
      <c r="FJ14" s="509">
        <f>SUM(FK14:FN14)</f>
        <v>113098000</v>
      </c>
      <c r="FK14" s="514">
        <f>AI14+AU14+BF14+BP14+BY14</f>
        <v>100004000</v>
      </c>
      <c r="FL14" s="515">
        <f>CE14+CQ14+DB14+DL14+DU14</f>
        <v>13094000</v>
      </c>
      <c r="FM14" s="178">
        <f>EA14+EK14+ER14</f>
        <v>0</v>
      </c>
      <c r="FN14" s="178">
        <f>EX14+FE14</f>
        <v>0</v>
      </c>
      <c r="FO14" s="135">
        <f>FP14+FT14+FX14+GB14</f>
        <v>113098000</v>
      </c>
      <c r="FP14" s="178">
        <f>FQ14+FR14</f>
        <v>100004000</v>
      </c>
      <c r="FQ14" s="516">
        <f>SUM(AL14:AP14)+SUM(AX14:BA14)+SUM(BI14:BK14)+SUM(BS14:BT14)</f>
        <v>97053000</v>
      </c>
      <c r="FR14" s="516">
        <f>AQ14+BB14+BL14+BU14+CB14</f>
        <v>2951000</v>
      </c>
      <c r="FS14" s="517" t="str">
        <f>IF(FK14&lt;FP14,"過払！","")</f>
        <v/>
      </c>
      <c r="FT14" s="178">
        <f>FU14+FV14</f>
        <v>13094000</v>
      </c>
      <c r="FU14" s="516">
        <f>SUM(CH14:CL14)+SUM(CT14:CW14)+SUM(DE14:DG14)+SUM(DO14:DP14)</f>
        <v>13094000</v>
      </c>
      <c r="FV14" s="516">
        <f>CM14+CX14+DH14+DQ14+DX14</f>
        <v>0</v>
      </c>
      <c r="FW14" s="517" t="str">
        <f>IF(FL14&lt;FT14,"過払！","")</f>
        <v/>
      </c>
      <c r="FX14" s="178">
        <f>SUM(FY14:FZ14)</f>
        <v>0</v>
      </c>
      <c r="FY14" s="178">
        <f>SUM(ED14:EG14)+SUM(EN14)</f>
        <v>0</v>
      </c>
      <c r="FZ14" s="178">
        <f>EH14+EO14+EU14</f>
        <v>0</v>
      </c>
      <c r="GA14" s="517" t="str">
        <f>IF(FM14&lt;FX14,"過払！","")</f>
        <v/>
      </c>
      <c r="GB14" s="178">
        <f>SUM(GC14:GD14)</f>
        <v>0</v>
      </c>
      <c r="GC14" s="178">
        <f>SUM(FA14)</f>
        <v>0</v>
      </c>
      <c r="GD14" s="178">
        <f>FB14+FH14</f>
        <v>0</v>
      </c>
      <c r="GE14" s="517" t="str">
        <f>IF(FN14&lt;GB14,"過払！","")</f>
        <v/>
      </c>
      <c r="GF14" s="518" t="str">
        <f>IF(FJ14&lt;FO14,"過払！","")</f>
        <v/>
      </c>
      <c r="GG14" s="509">
        <f>SUM(GH14:GI14)</f>
        <v>0</v>
      </c>
      <c r="GH14" s="514">
        <f>AR14+BC14+BM14+BV14</f>
        <v>0</v>
      </c>
      <c r="GI14" s="515">
        <f>CN14+CY14+DI14+DR14</f>
        <v>0</v>
      </c>
      <c r="GJ14" s="135">
        <f>GK14+GM14+GO14+GQ14</f>
        <v>0</v>
      </c>
      <c r="GK14" s="178">
        <f>AS14+BD14+BN14+BW14+CC14</f>
        <v>0</v>
      </c>
      <c r="GL14" s="519" t="str">
        <f>IF(FK14-FP14&lt;GK14,"未払多！","")</f>
        <v/>
      </c>
      <c r="GM14" s="178">
        <f>CO14+CZ14+DJ14+DS14+DY14</f>
        <v>0</v>
      </c>
      <c r="GN14" s="517" t="str">
        <f>IF(FL14-FT14&lt;GM14,"未払多！","")</f>
        <v/>
      </c>
      <c r="GO14" s="178">
        <f>EI14+EP14+EV14</f>
        <v>0</v>
      </c>
      <c r="GP14" s="517" t="str">
        <f>IF(FT14-FM14&lt;GO14,"未払多！","")</f>
        <v/>
      </c>
      <c r="GQ14" s="178">
        <f>FC14+FI14</f>
        <v>0</v>
      </c>
      <c r="GR14" s="517" t="str">
        <f>IF(FN14-GB14&lt;GQ14,"未払多！","")</f>
        <v/>
      </c>
      <c r="GS14" s="520" t="str">
        <f>IF(FJ14-FO14&lt;GJ14,"未払多！","")</f>
        <v/>
      </c>
      <c r="GT14" s="521">
        <f>GU14+GX14</f>
        <v>0</v>
      </c>
      <c r="GU14" s="501">
        <f>SUM(GV14:GW14)</f>
        <v>0</v>
      </c>
      <c r="GV14" s="491">
        <v>0</v>
      </c>
      <c r="GW14" s="491">
        <v>0</v>
      </c>
      <c r="GX14" s="501">
        <f>SUM(GY14:HB14)</f>
        <v>0</v>
      </c>
      <c r="GY14" s="491">
        <v>0</v>
      </c>
      <c r="GZ14" s="491">
        <v>0</v>
      </c>
      <c r="HA14" s="491">
        <v>0</v>
      </c>
      <c r="HB14" s="495">
        <v>0</v>
      </c>
      <c r="HD14" s="325">
        <f t="shared" si="101"/>
        <v>2951000</v>
      </c>
    </row>
    <row r="15" spans="1:212" s="60" customFormat="1" ht="28.15" hidden="1" customHeight="1" thickBot="1" x14ac:dyDescent="0.45">
      <c r="A15" s="283" t="s">
        <v>310</v>
      </c>
      <c r="B15" s="281" t="s">
        <v>309</v>
      </c>
      <c r="C15" s="282" t="s">
        <v>280</v>
      </c>
      <c r="D15" s="19">
        <v>0</v>
      </c>
      <c r="E15" s="19">
        <v>16806000</v>
      </c>
      <c r="F15" s="19">
        <v>19921000</v>
      </c>
      <c r="G15" s="19">
        <v>0</v>
      </c>
      <c r="H15" s="19">
        <v>0</v>
      </c>
      <c r="I15" s="19">
        <v>0</v>
      </c>
      <c r="J15" s="19">
        <v>1508000</v>
      </c>
      <c r="K15" s="19">
        <v>0</v>
      </c>
      <c r="L15" s="19"/>
      <c r="M15" s="19"/>
      <c r="N15" s="19"/>
      <c r="O15" s="19"/>
      <c r="P15" s="19"/>
      <c r="Q15" s="8">
        <f t="shared" si="0"/>
        <v>38235000</v>
      </c>
      <c r="R15" s="12">
        <v>0</v>
      </c>
      <c r="S15" s="68">
        <v>16806000</v>
      </c>
      <c r="T15" s="68">
        <v>0</v>
      </c>
      <c r="U15" s="68">
        <v>0</v>
      </c>
      <c r="V15" s="68">
        <v>19921000</v>
      </c>
      <c r="W15" s="13">
        <v>0</v>
      </c>
      <c r="X15" s="69">
        <v>0</v>
      </c>
      <c r="Y15" s="69">
        <v>0</v>
      </c>
      <c r="Z15" s="69">
        <v>1508000</v>
      </c>
      <c r="AA15" s="69">
        <v>0</v>
      </c>
      <c r="AB15" s="69"/>
      <c r="AC15" s="69"/>
      <c r="AD15" s="69"/>
      <c r="AE15" s="69"/>
      <c r="AF15" s="69"/>
      <c r="AG15" s="10">
        <f t="shared" si="1"/>
        <v>38235000</v>
      </c>
      <c r="AH15" s="6">
        <f t="shared" si="2"/>
        <v>0</v>
      </c>
      <c r="AI15" s="11">
        <v>0</v>
      </c>
      <c r="AJ15" s="7">
        <f t="shared" si="3"/>
        <v>0</v>
      </c>
      <c r="AK15" s="70">
        <f t="shared" si="4"/>
        <v>0</v>
      </c>
      <c r="AL15" s="71">
        <v>0</v>
      </c>
      <c r="AM15" s="71">
        <v>0</v>
      </c>
      <c r="AN15" s="71">
        <v>0</v>
      </c>
      <c r="AO15" s="71">
        <v>0</v>
      </c>
      <c r="AP15" s="71">
        <v>0</v>
      </c>
      <c r="AQ15" s="80">
        <v>0</v>
      </c>
      <c r="AR15" s="71">
        <v>0</v>
      </c>
      <c r="AS15" s="10">
        <f t="shared" si="5"/>
        <v>0</v>
      </c>
      <c r="AT15" s="6">
        <f t="shared" si="6"/>
        <v>16806000</v>
      </c>
      <c r="AU15" s="11">
        <v>16806000</v>
      </c>
      <c r="AV15" s="7">
        <f t="shared" si="7"/>
        <v>0</v>
      </c>
      <c r="AW15" s="70">
        <f t="shared" si="8"/>
        <v>16806000</v>
      </c>
      <c r="AX15" s="136">
        <v>16806000</v>
      </c>
      <c r="AY15" s="136">
        <v>0</v>
      </c>
      <c r="AZ15" s="136">
        <v>0</v>
      </c>
      <c r="BA15" s="136">
        <v>0</v>
      </c>
      <c r="BB15" s="80">
        <v>0</v>
      </c>
      <c r="BC15" s="136">
        <v>0</v>
      </c>
      <c r="BD15" s="79">
        <f t="shared" si="9"/>
        <v>0</v>
      </c>
      <c r="BE15" s="6">
        <f t="shared" si="10"/>
        <v>0</v>
      </c>
      <c r="BF15" s="11">
        <v>0</v>
      </c>
      <c r="BG15" s="7">
        <f t="shared" si="11"/>
        <v>0</v>
      </c>
      <c r="BH15" s="178">
        <f t="shared" si="12"/>
        <v>0</v>
      </c>
      <c r="BI15" s="136">
        <v>0</v>
      </c>
      <c r="BJ15" s="136">
        <v>0</v>
      </c>
      <c r="BK15" s="136">
        <v>0</v>
      </c>
      <c r="BL15" s="80">
        <v>0</v>
      </c>
      <c r="BM15" s="136">
        <v>0</v>
      </c>
      <c r="BN15" s="79">
        <f t="shared" si="13"/>
        <v>0</v>
      </c>
      <c r="BO15" s="6">
        <f t="shared" si="14"/>
        <v>0</v>
      </c>
      <c r="BP15" s="11">
        <v>0</v>
      </c>
      <c r="BQ15" s="7">
        <f t="shared" si="15"/>
        <v>0</v>
      </c>
      <c r="BR15" s="178">
        <f t="shared" si="16"/>
        <v>0</v>
      </c>
      <c r="BS15" s="136">
        <v>0</v>
      </c>
      <c r="BT15" s="136">
        <v>0</v>
      </c>
      <c r="BU15" s="80">
        <v>0</v>
      </c>
      <c r="BV15" s="136">
        <v>0</v>
      </c>
      <c r="BW15" s="79">
        <f t="shared" si="17"/>
        <v>0</v>
      </c>
      <c r="BX15" s="6">
        <f t="shared" si="18"/>
        <v>19921000</v>
      </c>
      <c r="BY15" s="11">
        <v>19921000</v>
      </c>
      <c r="BZ15" s="7">
        <f t="shared" si="19"/>
        <v>0</v>
      </c>
      <c r="CA15" s="178">
        <f t="shared" si="20"/>
        <v>19921000</v>
      </c>
      <c r="CB15" s="80">
        <v>19921000</v>
      </c>
      <c r="CC15" s="79">
        <f t="shared" si="21"/>
        <v>0</v>
      </c>
      <c r="CD15" s="9">
        <f t="shared" si="22"/>
        <v>0</v>
      </c>
      <c r="CE15" s="13"/>
      <c r="CF15" s="21">
        <f t="shared" si="23"/>
        <v>0</v>
      </c>
      <c r="CG15" s="70">
        <f t="shared" si="24"/>
        <v>0</v>
      </c>
      <c r="CH15" s="71"/>
      <c r="CI15" s="136"/>
      <c r="CJ15" s="136"/>
      <c r="CK15" s="136"/>
      <c r="CL15" s="177"/>
      <c r="CM15" s="80"/>
      <c r="CN15" s="136"/>
      <c r="CO15" s="20">
        <f t="shared" si="25"/>
        <v>0</v>
      </c>
      <c r="CP15" s="107">
        <f t="shared" si="26"/>
        <v>0</v>
      </c>
      <c r="CQ15" s="13"/>
      <c r="CR15" s="108">
        <f t="shared" si="27"/>
        <v>0</v>
      </c>
      <c r="CS15" s="109">
        <f t="shared" si="28"/>
        <v>0</v>
      </c>
      <c r="CT15" s="136"/>
      <c r="CU15" s="136"/>
      <c r="CV15" s="136"/>
      <c r="CW15" s="177"/>
      <c r="CX15" s="80"/>
      <c r="CY15" s="13"/>
      <c r="CZ15" s="110">
        <f t="shared" si="29"/>
        <v>0</v>
      </c>
      <c r="DA15" s="6">
        <f t="shared" si="30"/>
        <v>0</v>
      </c>
      <c r="DB15" s="11">
        <v>0</v>
      </c>
      <c r="DC15" s="7">
        <f t="shared" si="31"/>
        <v>0</v>
      </c>
      <c r="DD15" s="178">
        <f t="shared" si="32"/>
        <v>0</v>
      </c>
      <c r="DE15" s="136">
        <v>0</v>
      </c>
      <c r="DF15" s="136">
        <v>0</v>
      </c>
      <c r="DG15" s="136">
        <v>0</v>
      </c>
      <c r="DH15" s="80">
        <v>0</v>
      </c>
      <c r="DI15" s="136">
        <v>0</v>
      </c>
      <c r="DJ15" s="79">
        <f t="shared" si="33"/>
        <v>0</v>
      </c>
      <c r="DK15" s="6">
        <f t="shared" si="34"/>
        <v>1508000</v>
      </c>
      <c r="DL15" s="11">
        <v>1508000</v>
      </c>
      <c r="DM15" s="7">
        <f t="shared" si="35"/>
        <v>0</v>
      </c>
      <c r="DN15" s="178">
        <f t="shared" si="36"/>
        <v>1508000</v>
      </c>
      <c r="DO15" s="136">
        <v>1508000</v>
      </c>
      <c r="DP15" s="136">
        <v>0</v>
      </c>
      <c r="DQ15" s="80">
        <v>0</v>
      </c>
      <c r="DR15" s="11">
        <v>0</v>
      </c>
      <c r="DS15" s="8">
        <f t="shared" si="37"/>
        <v>0</v>
      </c>
      <c r="DT15" s="6">
        <f t="shared" si="38"/>
        <v>0</v>
      </c>
      <c r="DU15" s="11">
        <v>0</v>
      </c>
      <c r="DV15" s="7">
        <f t="shared" si="39"/>
        <v>0</v>
      </c>
      <c r="DW15" s="178">
        <f t="shared" si="40"/>
        <v>0</v>
      </c>
      <c r="DX15" s="80">
        <v>0</v>
      </c>
      <c r="DY15" s="79">
        <f t="shared" si="41"/>
        <v>0</v>
      </c>
      <c r="DZ15" s="135">
        <f t="shared" si="42"/>
        <v>0</v>
      </c>
      <c r="EA15" s="136"/>
      <c r="EB15" s="70">
        <f t="shared" si="43"/>
        <v>0</v>
      </c>
      <c r="EC15" s="109">
        <f t="shared" si="44"/>
        <v>0</v>
      </c>
      <c r="ED15" s="136"/>
      <c r="EE15" s="71"/>
      <c r="EF15" s="71"/>
      <c r="EG15" s="188"/>
      <c r="EH15" s="80"/>
      <c r="EI15" s="468">
        <f t="shared" si="45"/>
        <v>0</v>
      </c>
      <c r="EJ15" s="135">
        <f t="shared" si="46"/>
        <v>0</v>
      </c>
      <c r="EK15" s="136"/>
      <c r="EL15" s="70">
        <f t="shared" si="47"/>
        <v>0</v>
      </c>
      <c r="EM15" s="109">
        <f t="shared" si="48"/>
        <v>0</v>
      </c>
      <c r="EN15" s="71"/>
      <c r="EO15" s="80"/>
      <c r="EP15" s="468">
        <f t="shared" si="49"/>
        <v>0</v>
      </c>
      <c r="EQ15" s="135">
        <f t="shared" si="50"/>
        <v>0</v>
      </c>
      <c r="ER15" s="136"/>
      <c r="ES15" s="70">
        <f t="shared" si="51"/>
        <v>0</v>
      </c>
      <c r="ET15" s="109">
        <f t="shared" si="52"/>
        <v>0</v>
      </c>
      <c r="EU15" s="80"/>
      <c r="EV15" s="468">
        <f t="shared" si="53"/>
        <v>0</v>
      </c>
      <c r="EW15" s="135">
        <f t="shared" si="54"/>
        <v>0</v>
      </c>
      <c r="EX15" s="136"/>
      <c r="EY15" s="70">
        <f t="shared" si="55"/>
        <v>0</v>
      </c>
      <c r="EZ15" s="109">
        <f t="shared" si="56"/>
        <v>0</v>
      </c>
      <c r="FA15" s="71"/>
      <c r="FB15" s="80"/>
      <c r="FC15" s="468">
        <f t="shared" si="57"/>
        <v>0</v>
      </c>
      <c r="FD15" s="135">
        <f t="shared" si="58"/>
        <v>0</v>
      </c>
      <c r="FE15" s="136"/>
      <c r="FF15" s="70">
        <f t="shared" si="59"/>
        <v>0</v>
      </c>
      <c r="FG15" s="109">
        <f t="shared" si="60"/>
        <v>0</v>
      </c>
      <c r="FH15" s="80"/>
      <c r="FI15" s="468">
        <f t="shared" si="61"/>
        <v>0</v>
      </c>
      <c r="FJ15" s="6">
        <f t="shared" si="62"/>
        <v>38235000</v>
      </c>
      <c r="FK15" s="22">
        <f t="shared" si="63"/>
        <v>36727000</v>
      </c>
      <c r="FL15" s="138">
        <f t="shared" si="64"/>
        <v>1508000</v>
      </c>
      <c r="FM15" s="64">
        <f t="shared" si="65"/>
        <v>0</v>
      </c>
      <c r="FN15" s="64">
        <f t="shared" si="66"/>
        <v>0</v>
      </c>
      <c r="FO15" s="9">
        <f t="shared" si="67"/>
        <v>38235000</v>
      </c>
      <c r="FP15" s="64">
        <f t="shared" si="68"/>
        <v>36727000</v>
      </c>
      <c r="FQ15" s="118">
        <f t="shared" si="69"/>
        <v>16806000</v>
      </c>
      <c r="FR15" s="118">
        <f t="shared" si="70"/>
        <v>19921000</v>
      </c>
      <c r="FS15" s="284" t="str">
        <f t="shared" si="71"/>
        <v/>
      </c>
      <c r="FT15" s="189">
        <f t="shared" si="72"/>
        <v>1508000</v>
      </c>
      <c r="FU15" s="190">
        <f t="shared" si="73"/>
        <v>1508000</v>
      </c>
      <c r="FV15" s="190">
        <f t="shared" si="74"/>
        <v>0</v>
      </c>
      <c r="FW15" s="284" t="str">
        <f t="shared" si="75"/>
        <v/>
      </c>
      <c r="FX15" s="64">
        <f t="shared" si="76"/>
        <v>0</v>
      </c>
      <c r="FY15" s="189">
        <f t="shared" si="77"/>
        <v>0</v>
      </c>
      <c r="FZ15" s="189">
        <f t="shared" si="78"/>
        <v>0</v>
      </c>
      <c r="GA15" s="284" t="str">
        <f t="shared" si="79"/>
        <v/>
      </c>
      <c r="GB15" s="64">
        <f t="shared" si="80"/>
        <v>0</v>
      </c>
      <c r="GC15" s="189">
        <f t="shared" si="81"/>
        <v>0</v>
      </c>
      <c r="GD15" s="189">
        <f t="shared" si="82"/>
        <v>0</v>
      </c>
      <c r="GE15" s="284" t="str">
        <f t="shared" si="83"/>
        <v/>
      </c>
      <c r="GF15" s="285" t="str">
        <f t="shared" si="84"/>
        <v/>
      </c>
      <c r="GG15" s="6">
        <f t="shared" si="85"/>
        <v>0</v>
      </c>
      <c r="GH15" s="22">
        <f t="shared" si="86"/>
        <v>0</v>
      </c>
      <c r="GI15" s="138">
        <f t="shared" si="87"/>
        <v>0</v>
      </c>
      <c r="GJ15" s="9">
        <f t="shared" si="88"/>
        <v>0</v>
      </c>
      <c r="GK15" s="64">
        <f t="shared" si="89"/>
        <v>0</v>
      </c>
      <c r="GL15" s="286" t="str">
        <f t="shared" si="90"/>
        <v/>
      </c>
      <c r="GM15" s="64">
        <f t="shared" si="91"/>
        <v>0</v>
      </c>
      <c r="GN15" s="284" t="str">
        <f t="shared" si="92"/>
        <v/>
      </c>
      <c r="GO15" s="64">
        <f t="shared" si="93"/>
        <v>0</v>
      </c>
      <c r="GP15" s="284" t="str">
        <f t="shared" si="94"/>
        <v/>
      </c>
      <c r="GQ15" s="64">
        <f t="shared" si="95"/>
        <v>0</v>
      </c>
      <c r="GR15" s="284" t="str">
        <f t="shared" si="96"/>
        <v/>
      </c>
      <c r="GS15" s="479" t="str">
        <f t="shared" si="97"/>
        <v/>
      </c>
      <c r="GT15" s="496">
        <f t="shared" si="98"/>
        <v>0</v>
      </c>
      <c r="GU15" s="501">
        <f t="shared" si="99"/>
        <v>0</v>
      </c>
      <c r="GV15" s="491">
        <v>0</v>
      </c>
      <c r="GW15" s="491">
        <v>0</v>
      </c>
      <c r="GX15" s="501">
        <f t="shared" si="100"/>
        <v>0</v>
      </c>
      <c r="GY15" s="491">
        <v>0</v>
      </c>
      <c r="GZ15" s="491">
        <v>0</v>
      </c>
      <c r="HA15" s="491">
        <v>0</v>
      </c>
      <c r="HB15" s="495">
        <v>0</v>
      </c>
      <c r="HD15" s="325">
        <f t="shared" si="101"/>
        <v>19921000</v>
      </c>
    </row>
    <row r="16" spans="1:212" s="60" customFormat="1" ht="28.15" hidden="1" customHeight="1" thickBot="1" x14ac:dyDescent="0.45">
      <c r="A16" s="283" t="s">
        <v>311</v>
      </c>
      <c r="B16" s="281" t="s">
        <v>350</v>
      </c>
      <c r="C16" s="282" t="s">
        <v>280</v>
      </c>
      <c r="D16" s="19">
        <v>0</v>
      </c>
      <c r="E16" s="19">
        <v>8000</v>
      </c>
      <c r="F16" s="19">
        <v>55017000</v>
      </c>
      <c r="G16" s="19">
        <v>0</v>
      </c>
      <c r="H16" s="19">
        <v>0</v>
      </c>
      <c r="I16" s="19">
        <v>0</v>
      </c>
      <c r="J16" s="19">
        <v>5142000</v>
      </c>
      <c r="K16" s="19">
        <v>0</v>
      </c>
      <c r="L16" s="19"/>
      <c r="M16" s="19"/>
      <c r="N16" s="19"/>
      <c r="O16" s="19"/>
      <c r="P16" s="19"/>
      <c r="Q16" s="8">
        <f>SUM(D16:P16)</f>
        <v>60167000</v>
      </c>
      <c r="R16" s="12">
        <v>0</v>
      </c>
      <c r="S16" s="68">
        <v>0</v>
      </c>
      <c r="T16" s="68">
        <v>0</v>
      </c>
      <c r="U16" s="68">
        <v>8000</v>
      </c>
      <c r="V16" s="68">
        <v>37197000</v>
      </c>
      <c r="W16" s="13">
        <v>0</v>
      </c>
      <c r="X16" s="69">
        <v>0</v>
      </c>
      <c r="Y16" s="69">
        <v>0</v>
      </c>
      <c r="Z16" s="69">
        <v>5142000</v>
      </c>
      <c r="AA16" s="69">
        <v>0</v>
      </c>
      <c r="AB16" s="69"/>
      <c r="AC16" s="69"/>
      <c r="AD16" s="69"/>
      <c r="AE16" s="69"/>
      <c r="AF16" s="69"/>
      <c r="AG16" s="10">
        <f>SUM(R16:AF16)</f>
        <v>42347000</v>
      </c>
      <c r="AH16" s="6">
        <f>R16</f>
        <v>0</v>
      </c>
      <c r="AI16" s="11">
        <v>0</v>
      </c>
      <c r="AJ16" s="7">
        <f>AH16-AI16</f>
        <v>0</v>
      </c>
      <c r="AK16" s="70">
        <f>SUM(AL16:AQ16)</f>
        <v>0</v>
      </c>
      <c r="AL16" s="71">
        <v>0</v>
      </c>
      <c r="AM16" s="71">
        <v>0</v>
      </c>
      <c r="AN16" s="71">
        <v>0</v>
      </c>
      <c r="AO16" s="71">
        <v>0</v>
      </c>
      <c r="AP16" s="71">
        <v>0</v>
      </c>
      <c r="AQ16" s="80">
        <v>0</v>
      </c>
      <c r="AR16" s="71">
        <v>0</v>
      </c>
      <c r="AS16" s="10">
        <f>AI16-AK16</f>
        <v>0</v>
      </c>
      <c r="AT16" s="6">
        <f>S16</f>
        <v>0</v>
      </c>
      <c r="AU16" s="11">
        <v>0</v>
      </c>
      <c r="AV16" s="7">
        <f>AT16-AU16</f>
        <v>0</v>
      </c>
      <c r="AW16" s="70">
        <f>SUM(AX16:BB16)</f>
        <v>0</v>
      </c>
      <c r="AX16" s="136">
        <v>0</v>
      </c>
      <c r="AY16" s="136">
        <v>0</v>
      </c>
      <c r="AZ16" s="136">
        <v>0</v>
      </c>
      <c r="BA16" s="136">
        <v>0</v>
      </c>
      <c r="BB16" s="80">
        <v>0</v>
      </c>
      <c r="BC16" s="136">
        <v>0</v>
      </c>
      <c r="BD16" s="79">
        <f>AU16-AW16</f>
        <v>0</v>
      </c>
      <c r="BE16" s="6">
        <f>T16</f>
        <v>0</v>
      </c>
      <c r="BF16" s="11">
        <v>0</v>
      </c>
      <c r="BG16" s="7">
        <f>BE16-BF16</f>
        <v>0</v>
      </c>
      <c r="BH16" s="178">
        <f>SUM(BI16:BL16)</f>
        <v>0</v>
      </c>
      <c r="BI16" s="136">
        <v>0</v>
      </c>
      <c r="BJ16" s="136">
        <v>0</v>
      </c>
      <c r="BK16" s="136">
        <v>0</v>
      </c>
      <c r="BL16" s="80">
        <v>0</v>
      </c>
      <c r="BM16" s="136">
        <v>0</v>
      </c>
      <c r="BN16" s="79">
        <f>BF16-BH16</f>
        <v>0</v>
      </c>
      <c r="BO16" s="6">
        <f>U16</f>
        <v>8000</v>
      </c>
      <c r="BP16" s="11">
        <v>8000</v>
      </c>
      <c r="BQ16" s="7">
        <f>BO16-BP16</f>
        <v>0</v>
      </c>
      <c r="BR16" s="178">
        <f>SUM(BS16:BU16)</f>
        <v>8000</v>
      </c>
      <c r="BS16" s="136">
        <v>8000</v>
      </c>
      <c r="BT16" s="136">
        <v>0</v>
      </c>
      <c r="BU16" s="80">
        <v>0</v>
      </c>
      <c r="BV16" s="136">
        <v>0</v>
      </c>
      <c r="BW16" s="79">
        <f>BP16-BR16</f>
        <v>0</v>
      </c>
      <c r="BX16" s="6">
        <f>V16</f>
        <v>37197000</v>
      </c>
      <c r="BY16" s="11">
        <v>37197000</v>
      </c>
      <c r="BZ16" s="7">
        <f>BX16-BY16</f>
        <v>0</v>
      </c>
      <c r="CA16" s="178">
        <f>SUM(CB16:CB16)</f>
        <v>0</v>
      </c>
      <c r="CB16" s="80">
        <v>0</v>
      </c>
      <c r="CC16" s="79">
        <f>BY16-CA16</f>
        <v>37197000</v>
      </c>
      <c r="CD16" s="9">
        <f>W16</f>
        <v>0</v>
      </c>
      <c r="CE16" s="13"/>
      <c r="CF16" s="21">
        <f>CD16-CE16</f>
        <v>0</v>
      </c>
      <c r="CG16" s="70">
        <f>SUM(CH16:CM16)</f>
        <v>0</v>
      </c>
      <c r="CH16" s="71"/>
      <c r="CI16" s="136"/>
      <c r="CJ16" s="136"/>
      <c r="CK16" s="136"/>
      <c r="CL16" s="177"/>
      <c r="CM16" s="80"/>
      <c r="CN16" s="136"/>
      <c r="CO16" s="20">
        <f>CE16-CG16</f>
        <v>0</v>
      </c>
      <c r="CP16" s="107">
        <f>X16</f>
        <v>0</v>
      </c>
      <c r="CQ16" s="13"/>
      <c r="CR16" s="108">
        <f>CP16-CQ16</f>
        <v>0</v>
      </c>
      <c r="CS16" s="109">
        <f>SUM(CT16:CX16)</f>
        <v>0</v>
      </c>
      <c r="CT16" s="136"/>
      <c r="CU16" s="136"/>
      <c r="CV16" s="136"/>
      <c r="CW16" s="177"/>
      <c r="CX16" s="80"/>
      <c r="CY16" s="13"/>
      <c r="CZ16" s="110">
        <f>CQ16-CS16</f>
        <v>0</v>
      </c>
      <c r="DA16" s="6">
        <f>Y16</f>
        <v>0</v>
      </c>
      <c r="DB16" s="11">
        <v>0</v>
      </c>
      <c r="DC16" s="7">
        <f>DA16-DB16</f>
        <v>0</v>
      </c>
      <c r="DD16" s="178">
        <f>SUM(DE16:DH16)</f>
        <v>0</v>
      </c>
      <c r="DE16" s="136">
        <v>0</v>
      </c>
      <c r="DF16" s="136">
        <v>0</v>
      </c>
      <c r="DG16" s="136">
        <v>0</v>
      </c>
      <c r="DH16" s="80">
        <v>0</v>
      </c>
      <c r="DI16" s="136">
        <v>0</v>
      </c>
      <c r="DJ16" s="79">
        <f>DB16-DD16</f>
        <v>0</v>
      </c>
      <c r="DK16" s="6">
        <f>Z16</f>
        <v>5142000</v>
      </c>
      <c r="DL16" s="11">
        <v>5142000</v>
      </c>
      <c r="DM16" s="7">
        <f>DK16-DL16</f>
        <v>0</v>
      </c>
      <c r="DN16" s="178">
        <f>SUM(DO16:DQ16)</f>
        <v>5142000</v>
      </c>
      <c r="DO16" s="136">
        <v>5142000</v>
      </c>
      <c r="DP16" s="136">
        <v>0</v>
      </c>
      <c r="DQ16" s="80">
        <v>0</v>
      </c>
      <c r="DR16" s="11">
        <v>0</v>
      </c>
      <c r="DS16" s="8">
        <f>DL16-DN16</f>
        <v>0</v>
      </c>
      <c r="DT16" s="6">
        <f>AA16</f>
        <v>0</v>
      </c>
      <c r="DU16" s="11">
        <v>0</v>
      </c>
      <c r="DV16" s="7">
        <f>DT16-DU16</f>
        <v>0</v>
      </c>
      <c r="DW16" s="178">
        <f>SUM(DX16:DX16)</f>
        <v>0</v>
      </c>
      <c r="DX16" s="80">
        <v>0</v>
      </c>
      <c r="DY16" s="79">
        <f>DU16-DW16</f>
        <v>0</v>
      </c>
      <c r="DZ16" s="135">
        <f>AB16</f>
        <v>0</v>
      </c>
      <c r="EA16" s="136"/>
      <c r="EB16" s="70">
        <f>DZ16-EA16</f>
        <v>0</v>
      </c>
      <c r="EC16" s="109">
        <f>SUM(ED16:EH16)</f>
        <v>0</v>
      </c>
      <c r="ED16" s="136"/>
      <c r="EE16" s="71"/>
      <c r="EF16" s="71"/>
      <c r="EG16" s="188"/>
      <c r="EH16" s="80"/>
      <c r="EI16" s="468">
        <f>EA16-EC16</f>
        <v>0</v>
      </c>
      <c r="EJ16" s="135">
        <f>AC16</f>
        <v>0</v>
      </c>
      <c r="EK16" s="136"/>
      <c r="EL16" s="70">
        <f>EJ16-EK16</f>
        <v>0</v>
      </c>
      <c r="EM16" s="109">
        <f>SUM(EN16:EO16)</f>
        <v>0</v>
      </c>
      <c r="EN16" s="71"/>
      <c r="EO16" s="80"/>
      <c r="EP16" s="468">
        <f>EK16-EM16</f>
        <v>0</v>
      </c>
      <c r="EQ16" s="135">
        <f>AD16</f>
        <v>0</v>
      </c>
      <c r="ER16" s="136"/>
      <c r="ES16" s="70">
        <f>EQ16-ER16</f>
        <v>0</v>
      </c>
      <c r="ET16" s="109">
        <f>SUM(EU16:EU16)</f>
        <v>0</v>
      </c>
      <c r="EU16" s="80"/>
      <c r="EV16" s="468">
        <f>ER16-ET16</f>
        <v>0</v>
      </c>
      <c r="EW16" s="135">
        <f>AE16</f>
        <v>0</v>
      </c>
      <c r="EX16" s="136"/>
      <c r="EY16" s="70">
        <f>EW16-EX16</f>
        <v>0</v>
      </c>
      <c r="EZ16" s="109">
        <f>SUM(FA16:FB16)</f>
        <v>0</v>
      </c>
      <c r="FA16" s="71"/>
      <c r="FB16" s="80"/>
      <c r="FC16" s="468">
        <f>EX16-EZ16</f>
        <v>0</v>
      </c>
      <c r="FD16" s="135">
        <f>AF16</f>
        <v>0</v>
      </c>
      <c r="FE16" s="136"/>
      <c r="FF16" s="70">
        <f>FD16-FE16</f>
        <v>0</v>
      </c>
      <c r="FG16" s="109">
        <f>SUM(FH16:FH16)</f>
        <v>0</v>
      </c>
      <c r="FH16" s="80"/>
      <c r="FI16" s="468">
        <f>FE16-FG16</f>
        <v>0</v>
      </c>
      <c r="FJ16" s="6">
        <f>SUM(FK16:FN16)</f>
        <v>42347000</v>
      </c>
      <c r="FK16" s="22">
        <f>AI16+AU16+BF16+BP16+BY16</f>
        <v>37205000</v>
      </c>
      <c r="FL16" s="138">
        <f>CE16+CQ16+DB16+DL16+DU16</f>
        <v>5142000</v>
      </c>
      <c r="FM16" s="64">
        <f>EA16+EK16+ER16</f>
        <v>0</v>
      </c>
      <c r="FN16" s="64">
        <f>EX16+FE16</f>
        <v>0</v>
      </c>
      <c r="FO16" s="9">
        <f>FP16+FT16+FX16+GB16</f>
        <v>5150000</v>
      </c>
      <c r="FP16" s="64">
        <f>FQ16+FR16</f>
        <v>8000</v>
      </c>
      <c r="FQ16" s="118">
        <f>SUM(AL16:AP16)+SUM(AX16:BA16)+SUM(BI16:BK16)+SUM(BS16:BT16)</f>
        <v>8000</v>
      </c>
      <c r="FR16" s="118">
        <f>AQ16+BB16+BL16+BU16+CB16</f>
        <v>0</v>
      </c>
      <c r="FS16" s="284" t="str">
        <f>IF(FK16&lt;FP16,"過払！","")</f>
        <v/>
      </c>
      <c r="FT16" s="189">
        <f>FU16+FV16</f>
        <v>5142000</v>
      </c>
      <c r="FU16" s="190">
        <f>SUM(CH16:CL16)+SUM(CT16:CW16)+SUM(DE16:DG16)+SUM(DO16:DP16)</f>
        <v>5142000</v>
      </c>
      <c r="FV16" s="190">
        <f>CM16+CX16+DH16+DQ16+DX16</f>
        <v>0</v>
      </c>
      <c r="FW16" s="284" t="str">
        <f>IF(FL16&lt;FT16,"過払！","")</f>
        <v/>
      </c>
      <c r="FX16" s="64">
        <f>SUM(FY16:FZ16)</f>
        <v>0</v>
      </c>
      <c r="FY16" s="189">
        <f>SUM(ED16:EG16)+SUM(EN16)</f>
        <v>0</v>
      </c>
      <c r="FZ16" s="189">
        <f>EH16+EO16+EU16</f>
        <v>0</v>
      </c>
      <c r="GA16" s="284" t="str">
        <f>IF(FM16&lt;FX16,"過払！","")</f>
        <v/>
      </c>
      <c r="GB16" s="64">
        <f>SUM(GC16:GD16)</f>
        <v>0</v>
      </c>
      <c r="GC16" s="189">
        <f>SUM(FA16)</f>
        <v>0</v>
      </c>
      <c r="GD16" s="189">
        <f>FB16+FH16</f>
        <v>0</v>
      </c>
      <c r="GE16" s="284" t="str">
        <f>IF(FN16&lt;GB16,"過払！","")</f>
        <v/>
      </c>
      <c r="GF16" s="285" t="str">
        <f>IF(FJ16&lt;FO16,"過払！","")</f>
        <v/>
      </c>
      <c r="GG16" s="6">
        <f>SUM(GH16:GI16)</f>
        <v>0</v>
      </c>
      <c r="GH16" s="22">
        <f>AR16+BC16+BM16+BV16</f>
        <v>0</v>
      </c>
      <c r="GI16" s="138">
        <f>CN16+CY16+DI16+DR16</f>
        <v>0</v>
      </c>
      <c r="GJ16" s="9">
        <f>GK16+GM16+GO16+GQ16</f>
        <v>37197000</v>
      </c>
      <c r="GK16" s="64">
        <f>AS16+BD16+BN16+BW16+CC16</f>
        <v>37197000</v>
      </c>
      <c r="GL16" s="286" t="str">
        <f>IF(FK16-FP16&lt;GK16,"未払多！","")</f>
        <v/>
      </c>
      <c r="GM16" s="64">
        <f>CO16+CZ16+DJ16+DS16+DY16</f>
        <v>0</v>
      </c>
      <c r="GN16" s="284" t="str">
        <f>IF(FL16-FT16&lt;GM16,"未払多！","")</f>
        <v/>
      </c>
      <c r="GO16" s="64">
        <f>EI16+EP16+EV16</f>
        <v>0</v>
      </c>
      <c r="GP16" s="284" t="str">
        <f>IF(FT16-FM16&lt;GO16,"未払多！","")</f>
        <v/>
      </c>
      <c r="GQ16" s="64">
        <f>FC16+FI16</f>
        <v>0</v>
      </c>
      <c r="GR16" s="284" t="str">
        <f>IF(FN16-GB16&lt;GQ16,"未払多！","")</f>
        <v/>
      </c>
      <c r="GS16" s="479" t="str">
        <f>IF(FJ16-FO16&lt;GJ16,"未払多！","")</f>
        <v/>
      </c>
      <c r="GT16" s="496">
        <f>GU16+GX16</f>
        <v>0</v>
      </c>
      <c r="GU16" s="501">
        <f>SUM(GV16:GW16)</f>
        <v>0</v>
      </c>
      <c r="GV16" s="491">
        <v>0</v>
      </c>
      <c r="GW16" s="491">
        <v>0</v>
      </c>
      <c r="GX16" s="501">
        <f>SUM(GY16:HB16)</f>
        <v>0</v>
      </c>
      <c r="GY16" s="491">
        <v>0</v>
      </c>
      <c r="GZ16" s="491">
        <v>0</v>
      </c>
      <c r="HA16" s="491">
        <v>0</v>
      </c>
      <c r="HB16" s="495">
        <v>0</v>
      </c>
      <c r="HD16" s="325">
        <f t="shared" si="101"/>
        <v>0</v>
      </c>
    </row>
    <row r="17" spans="1:212" s="60" customFormat="1" ht="28.15" hidden="1" customHeight="1" thickBot="1" x14ac:dyDescent="0.45">
      <c r="A17" s="283" t="s">
        <v>313</v>
      </c>
      <c r="B17" s="281" t="s">
        <v>312</v>
      </c>
      <c r="C17" s="282" t="s">
        <v>280</v>
      </c>
      <c r="D17" s="19">
        <v>117826000</v>
      </c>
      <c r="E17" s="19">
        <v>843000</v>
      </c>
      <c r="F17" s="19">
        <v>112429000</v>
      </c>
      <c r="G17" s="19">
        <v>0</v>
      </c>
      <c r="H17" s="19">
        <v>0</v>
      </c>
      <c r="I17" s="19">
        <v>0</v>
      </c>
      <c r="J17" s="19">
        <v>12118000</v>
      </c>
      <c r="K17" s="19">
        <v>0</v>
      </c>
      <c r="L17" s="19"/>
      <c r="M17" s="19"/>
      <c r="N17" s="19"/>
      <c r="O17" s="19"/>
      <c r="P17" s="19"/>
      <c r="Q17" s="8">
        <f>SUM(D17:P17)</f>
        <v>243216000</v>
      </c>
      <c r="R17" s="12">
        <v>117826000</v>
      </c>
      <c r="S17" s="68">
        <v>0</v>
      </c>
      <c r="T17" s="68">
        <v>0</v>
      </c>
      <c r="U17" s="68">
        <v>843000</v>
      </c>
      <c r="V17" s="68">
        <v>1665000</v>
      </c>
      <c r="W17" s="13">
        <v>0</v>
      </c>
      <c r="X17" s="69">
        <v>0</v>
      </c>
      <c r="Y17" s="69">
        <v>0</v>
      </c>
      <c r="Z17" s="69">
        <v>12118000</v>
      </c>
      <c r="AA17" s="69">
        <v>0</v>
      </c>
      <c r="AB17" s="69"/>
      <c r="AC17" s="69"/>
      <c r="AD17" s="69"/>
      <c r="AE17" s="69"/>
      <c r="AF17" s="69"/>
      <c r="AG17" s="10">
        <f>SUM(R17:AF17)</f>
        <v>132452000</v>
      </c>
      <c r="AH17" s="6">
        <f>R17</f>
        <v>117826000</v>
      </c>
      <c r="AI17" s="11">
        <v>117826000</v>
      </c>
      <c r="AJ17" s="7">
        <f>AH17-AI17</f>
        <v>0</v>
      </c>
      <c r="AK17" s="70">
        <f>SUM(AL17:AQ17)</f>
        <v>117826000</v>
      </c>
      <c r="AL17" s="71">
        <v>117826000</v>
      </c>
      <c r="AM17" s="71">
        <v>0</v>
      </c>
      <c r="AN17" s="71">
        <v>0</v>
      </c>
      <c r="AO17" s="71">
        <v>0</v>
      </c>
      <c r="AP17" s="71">
        <v>0</v>
      </c>
      <c r="AQ17" s="80">
        <v>0</v>
      </c>
      <c r="AR17" s="71">
        <v>0</v>
      </c>
      <c r="AS17" s="10">
        <f>AI17-AK17</f>
        <v>0</v>
      </c>
      <c r="AT17" s="6">
        <f>S17</f>
        <v>0</v>
      </c>
      <c r="AU17" s="11">
        <v>0</v>
      </c>
      <c r="AV17" s="7">
        <f>AT17-AU17</f>
        <v>0</v>
      </c>
      <c r="AW17" s="70">
        <f>SUM(AX17:BB17)</f>
        <v>0</v>
      </c>
      <c r="AX17" s="136">
        <v>0</v>
      </c>
      <c r="AY17" s="136">
        <v>0</v>
      </c>
      <c r="AZ17" s="136">
        <v>0</v>
      </c>
      <c r="BA17" s="136">
        <v>0</v>
      </c>
      <c r="BB17" s="80">
        <v>0</v>
      </c>
      <c r="BC17" s="136">
        <v>0</v>
      </c>
      <c r="BD17" s="79">
        <f>AU17-AW17</f>
        <v>0</v>
      </c>
      <c r="BE17" s="6">
        <f>T17</f>
        <v>0</v>
      </c>
      <c r="BF17" s="11">
        <v>0</v>
      </c>
      <c r="BG17" s="7">
        <f>BE17-BF17</f>
        <v>0</v>
      </c>
      <c r="BH17" s="178">
        <f>SUM(BI17:BL17)</f>
        <v>0</v>
      </c>
      <c r="BI17" s="136">
        <v>0</v>
      </c>
      <c r="BJ17" s="136">
        <v>0</v>
      </c>
      <c r="BK17" s="136">
        <v>0</v>
      </c>
      <c r="BL17" s="80">
        <v>0</v>
      </c>
      <c r="BM17" s="136">
        <v>0</v>
      </c>
      <c r="BN17" s="79">
        <f>BF17-BH17</f>
        <v>0</v>
      </c>
      <c r="BO17" s="6">
        <f>U17</f>
        <v>843000</v>
      </c>
      <c r="BP17" s="11">
        <v>843000</v>
      </c>
      <c r="BQ17" s="7">
        <f>BO17-BP17</f>
        <v>0</v>
      </c>
      <c r="BR17" s="178">
        <f>SUM(BS17:BU17)</f>
        <v>843000</v>
      </c>
      <c r="BS17" s="136">
        <v>843000</v>
      </c>
      <c r="BT17" s="136">
        <v>0</v>
      </c>
      <c r="BU17" s="80">
        <v>0</v>
      </c>
      <c r="BV17" s="136">
        <v>0</v>
      </c>
      <c r="BW17" s="79">
        <f>BP17-BR17</f>
        <v>0</v>
      </c>
      <c r="BX17" s="6">
        <f>V17</f>
        <v>1665000</v>
      </c>
      <c r="BY17" s="11">
        <v>1665000</v>
      </c>
      <c r="BZ17" s="7">
        <f>BX17-BY17</f>
        <v>0</v>
      </c>
      <c r="CA17" s="178">
        <f>SUM(CB17:CB17)</f>
        <v>1665000</v>
      </c>
      <c r="CB17" s="80">
        <v>1665000</v>
      </c>
      <c r="CC17" s="79">
        <f>BY17-CA17</f>
        <v>0</v>
      </c>
      <c r="CD17" s="9">
        <f>W17</f>
        <v>0</v>
      </c>
      <c r="CE17" s="13"/>
      <c r="CF17" s="21">
        <f>CD17-CE17</f>
        <v>0</v>
      </c>
      <c r="CG17" s="70">
        <f>SUM(CH17:CM17)</f>
        <v>0</v>
      </c>
      <c r="CH17" s="71"/>
      <c r="CI17" s="136"/>
      <c r="CJ17" s="136"/>
      <c r="CK17" s="136"/>
      <c r="CL17" s="177"/>
      <c r="CM17" s="80"/>
      <c r="CN17" s="136"/>
      <c r="CO17" s="20">
        <f>CE17-CG17</f>
        <v>0</v>
      </c>
      <c r="CP17" s="107">
        <f>X17</f>
        <v>0</v>
      </c>
      <c r="CQ17" s="13"/>
      <c r="CR17" s="108">
        <f>CP17-CQ17</f>
        <v>0</v>
      </c>
      <c r="CS17" s="109">
        <f>SUM(CT17:CX17)</f>
        <v>0</v>
      </c>
      <c r="CT17" s="136"/>
      <c r="CU17" s="136"/>
      <c r="CV17" s="136"/>
      <c r="CW17" s="177"/>
      <c r="CX17" s="80"/>
      <c r="CY17" s="13"/>
      <c r="CZ17" s="110">
        <f>CQ17-CS17</f>
        <v>0</v>
      </c>
      <c r="DA17" s="6">
        <f>Y17</f>
        <v>0</v>
      </c>
      <c r="DB17" s="11">
        <v>0</v>
      </c>
      <c r="DC17" s="7">
        <f>DA17-DB17</f>
        <v>0</v>
      </c>
      <c r="DD17" s="178">
        <f>SUM(DE17:DH17)</f>
        <v>0</v>
      </c>
      <c r="DE17" s="136">
        <v>0</v>
      </c>
      <c r="DF17" s="136">
        <v>0</v>
      </c>
      <c r="DG17" s="136">
        <v>0</v>
      </c>
      <c r="DH17" s="80">
        <v>0</v>
      </c>
      <c r="DI17" s="136">
        <v>0</v>
      </c>
      <c r="DJ17" s="79">
        <f>DB17-DD17</f>
        <v>0</v>
      </c>
      <c r="DK17" s="6">
        <f>Z17</f>
        <v>12118000</v>
      </c>
      <c r="DL17" s="11">
        <v>12118000</v>
      </c>
      <c r="DM17" s="7">
        <f>DK17-DL17</f>
        <v>0</v>
      </c>
      <c r="DN17" s="178">
        <f>SUM(DO17:DQ17)</f>
        <v>12118000</v>
      </c>
      <c r="DO17" s="136">
        <v>12118000</v>
      </c>
      <c r="DP17" s="136">
        <v>0</v>
      </c>
      <c r="DQ17" s="80">
        <v>0</v>
      </c>
      <c r="DR17" s="11">
        <v>0</v>
      </c>
      <c r="DS17" s="8">
        <f>DL17-DN17</f>
        <v>0</v>
      </c>
      <c r="DT17" s="6">
        <f>AA17</f>
        <v>0</v>
      </c>
      <c r="DU17" s="11">
        <v>0</v>
      </c>
      <c r="DV17" s="7">
        <f>DT17-DU17</f>
        <v>0</v>
      </c>
      <c r="DW17" s="178">
        <f>SUM(DX17:DX17)</f>
        <v>0</v>
      </c>
      <c r="DX17" s="80">
        <v>0</v>
      </c>
      <c r="DY17" s="79">
        <f>DU17-DW17</f>
        <v>0</v>
      </c>
      <c r="DZ17" s="135">
        <f>AB17</f>
        <v>0</v>
      </c>
      <c r="EA17" s="136"/>
      <c r="EB17" s="70">
        <f>DZ17-EA17</f>
        <v>0</v>
      </c>
      <c r="EC17" s="109">
        <f>SUM(ED17:EH17)</f>
        <v>0</v>
      </c>
      <c r="ED17" s="136"/>
      <c r="EE17" s="71"/>
      <c r="EF17" s="71"/>
      <c r="EG17" s="188"/>
      <c r="EH17" s="80"/>
      <c r="EI17" s="468">
        <f>EA17-EC17</f>
        <v>0</v>
      </c>
      <c r="EJ17" s="135">
        <f>AC17</f>
        <v>0</v>
      </c>
      <c r="EK17" s="136"/>
      <c r="EL17" s="70">
        <f>EJ17-EK17</f>
        <v>0</v>
      </c>
      <c r="EM17" s="109">
        <f>SUM(EN17:EO17)</f>
        <v>0</v>
      </c>
      <c r="EN17" s="71"/>
      <c r="EO17" s="80"/>
      <c r="EP17" s="468">
        <f>EK17-EM17</f>
        <v>0</v>
      </c>
      <c r="EQ17" s="135">
        <f>AD17</f>
        <v>0</v>
      </c>
      <c r="ER17" s="136"/>
      <c r="ES17" s="70">
        <f>EQ17-ER17</f>
        <v>0</v>
      </c>
      <c r="ET17" s="109">
        <f>SUM(EU17:EU17)</f>
        <v>0</v>
      </c>
      <c r="EU17" s="80"/>
      <c r="EV17" s="468">
        <f>ER17-ET17</f>
        <v>0</v>
      </c>
      <c r="EW17" s="135">
        <f>AE17</f>
        <v>0</v>
      </c>
      <c r="EX17" s="136"/>
      <c r="EY17" s="70">
        <f>EW17-EX17</f>
        <v>0</v>
      </c>
      <c r="EZ17" s="109">
        <f>SUM(FA17:FB17)</f>
        <v>0</v>
      </c>
      <c r="FA17" s="71"/>
      <c r="FB17" s="80"/>
      <c r="FC17" s="468">
        <f>EX17-EZ17</f>
        <v>0</v>
      </c>
      <c r="FD17" s="135">
        <f>AF17</f>
        <v>0</v>
      </c>
      <c r="FE17" s="136"/>
      <c r="FF17" s="70">
        <f>FD17-FE17</f>
        <v>0</v>
      </c>
      <c r="FG17" s="109">
        <f>SUM(FH17:FH17)</f>
        <v>0</v>
      </c>
      <c r="FH17" s="80"/>
      <c r="FI17" s="468">
        <f>FE17-FG17</f>
        <v>0</v>
      </c>
      <c r="FJ17" s="6">
        <f>SUM(FK17:FN17)</f>
        <v>132452000</v>
      </c>
      <c r="FK17" s="22">
        <f>AI17+AU17+BF17+BP17+BY17</f>
        <v>120334000</v>
      </c>
      <c r="FL17" s="138">
        <f>CE17+CQ17+DB17+DL17+DU17</f>
        <v>12118000</v>
      </c>
      <c r="FM17" s="64">
        <f>EA17+EK17+ER17</f>
        <v>0</v>
      </c>
      <c r="FN17" s="64">
        <f>EX17+FE17</f>
        <v>0</v>
      </c>
      <c r="FO17" s="9">
        <f>FP17+FT17+FX17+GB17</f>
        <v>132452000</v>
      </c>
      <c r="FP17" s="64">
        <f>FQ17+FR17</f>
        <v>120334000</v>
      </c>
      <c r="FQ17" s="118">
        <f>SUM(AL17:AP17)+SUM(AX17:BA17)+SUM(BI17:BK17)+SUM(BS17:BT17)</f>
        <v>118669000</v>
      </c>
      <c r="FR17" s="118">
        <f>AQ17+BB17+BL17+BU17+CB17</f>
        <v>1665000</v>
      </c>
      <c r="FS17" s="284" t="str">
        <f>IF(FK17&lt;FP17,"過払！","")</f>
        <v/>
      </c>
      <c r="FT17" s="189">
        <f>FU17+FV17</f>
        <v>12118000</v>
      </c>
      <c r="FU17" s="190">
        <f>SUM(CH17:CL17)+SUM(CT17:CW17)+SUM(DE17:DG17)+SUM(DO17:DP17)</f>
        <v>12118000</v>
      </c>
      <c r="FV17" s="190">
        <f>CM17+CX17+DH17+DQ17+DX17</f>
        <v>0</v>
      </c>
      <c r="FW17" s="284" t="str">
        <f>IF(FL17&lt;FT17,"過払！","")</f>
        <v/>
      </c>
      <c r="FX17" s="64">
        <f>SUM(FY17:FZ17)</f>
        <v>0</v>
      </c>
      <c r="FY17" s="189">
        <f>SUM(ED17:EG17)+SUM(EN17)</f>
        <v>0</v>
      </c>
      <c r="FZ17" s="189">
        <f>EH17+EO17+EU17</f>
        <v>0</v>
      </c>
      <c r="GA17" s="284" t="str">
        <f>IF(FM17&lt;FX17,"過払！","")</f>
        <v/>
      </c>
      <c r="GB17" s="64">
        <f>SUM(GC17:GD17)</f>
        <v>0</v>
      </c>
      <c r="GC17" s="189">
        <f>SUM(FA17)</f>
        <v>0</v>
      </c>
      <c r="GD17" s="189">
        <f>FB17+FH17</f>
        <v>0</v>
      </c>
      <c r="GE17" s="284" t="str">
        <f>IF(FN17&lt;GB17,"過払！","")</f>
        <v/>
      </c>
      <c r="GF17" s="285" t="str">
        <f>IF(FJ17&lt;FO17,"過払！","")</f>
        <v/>
      </c>
      <c r="GG17" s="6">
        <f>SUM(GH17:GI17)</f>
        <v>0</v>
      </c>
      <c r="GH17" s="22">
        <f>AR17+BC17+BM17+BV17</f>
        <v>0</v>
      </c>
      <c r="GI17" s="138">
        <f>CN17+CY17+DI17+DR17</f>
        <v>0</v>
      </c>
      <c r="GJ17" s="9">
        <f>GK17+GM17+GO17+GQ17</f>
        <v>0</v>
      </c>
      <c r="GK17" s="64">
        <f>AS17+BD17+BN17+BW17+CC17</f>
        <v>0</v>
      </c>
      <c r="GL17" s="286" t="str">
        <f>IF(FK17-FP17&lt;GK17,"未払多！","")</f>
        <v/>
      </c>
      <c r="GM17" s="64">
        <f>CO17+CZ17+DJ17+DS17+DY17</f>
        <v>0</v>
      </c>
      <c r="GN17" s="284" t="str">
        <f>IF(FL17-FT17&lt;GM17,"未払多！","")</f>
        <v/>
      </c>
      <c r="GO17" s="64">
        <f>EI17+EP17+EV17</f>
        <v>0</v>
      </c>
      <c r="GP17" s="284" t="str">
        <f>IF(FT17-FM17&lt;GO17,"未払多！","")</f>
        <v/>
      </c>
      <c r="GQ17" s="64">
        <f>FC17+FI17</f>
        <v>0</v>
      </c>
      <c r="GR17" s="284" t="str">
        <f>IF(FN17-GB17&lt;GQ17,"未払多！","")</f>
        <v/>
      </c>
      <c r="GS17" s="479" t="str">
        <f>IF(FJ17-FO17&lt;GJ17,"未払多！","")</f>
        <v/>
      </c>
      <c r="GT17" s="496">
        <f>GU17+GX17</f>
        <v>0</v>
      </c>
      <c r="GU17" s="501">
        <f>SUM(GV17:GW17)</f>
        <v>0</v>
      </c>
      <c r="GV17" s="491">
        <v>0</v>
      </c>
      <c r="GW17" s="491">
        <v>0</v>
      </c>
      <c r="GX17" s="501">
        <f>SUM(GY17:HB17)</f>
        <v>0</v>
      </c>
      <c r="GY17" s="491">
        <v>0</v>
      </c>
      <c r="GZ17" s="491">
        <v>0</v>
      </c>
      <c r="HA17" s="491">
        <v>0</v>
      </c>
      <c r="HB17" s="495">
        <v>0</v>
      </c>
      <c r="HD17" s="325">
        <f t="shared" si="101"/>
        <v>1665000</v>
      </c>
    </row>
    <row r="18" spans="1:212" s="60" customFormat="1" ht="28.15" hidden="1" customHeight="1" thickBot="1" x14ac:dyDescent="0.45">
      <c r="A18" s="283" t="s">
        <v>315</v>
      </c>
      <c r="B18" s="281" t="s">
        <v>314</v>
      </c>
      <c r="C18" s="282" t="s">
        <v>280</v>
      </c>
      <c r="D18" s="19">
        <v>0</v>
      </c>
      <c r="E18" s="19">
        <v>59694000</v>
      </c>
      <c r="F18" s="19">
        <v>52557000</v>
      </c>
      <c r="G18" s="19">
        <v>0</v>
      </c>
      <c r="H18" s="19">
        <v>0</v>
      </c>
      <c r="I18" s="19">
        <v>0</v>
      </c>
      <c r="J18" s="19">
        <v>3062000</v>
      </c>
      <c r="K18" s="19">
        <v>0</v>
      </c>
      <c r="L18" s="19"/>
      <c r="M18" s="19"/>
      <c r="N18" s="19"/>
      <c r="O18" s="19"/>
      <c r="P18" s="19"/>
      <c r="Q18" s="8">
        <f t="shared" ref="Q18:Q35" si="102">SUM(D18:P18)</f>
        <v>115313000</v>
      </c>
      <c r="R18" s="12">
        <v>0</v>
      </c>
      <c r="S18" s="68">
        <v>59694000</v>
      </c>
      <c r="T18" s="68">
        <v>0</v>
      </c>
      <c r="U18" s="68">
        <v>0</v>
      </c>
      <c r="V18" s="68">
        <v>13000</v>
      </c>
      <c r="W18" s="13">
        <v>0</v>
      </c>
      <c r="X18" s="69">
        <v>0</v>
      </c>
      <c r="Y18" s="69">
        <v>0</v>
      </c>
      <c r="Z18" s="69">
        <v>3062000</v>
      </c>
      <c r="AA18" s="69">
        <v>0</v>
      </c>
      <c r="AB18" s="69"/>
      <c r="AC18" s="69"/>
      <c r="AD18" s="69"/>
      <c r="AE18" s="69"/>
      <c r="AF18" s="69"/>
      <c r="AG18" s="10">
        <f t="shared" ref="AG18:AG35" si="103">SUM(R18:AF18)</f>
        <v>62769000</v>
      </c>
      <c r="AH18" s="6">
        <f t="shared" ref="AH18:AH35" si="104">R18</f>
        <v>0</v>
      </c>
      <c r="AI18" s="11">
        <v>0</v>
      </c>
      <c r="AJ18" s="7">
        <f t="shared" ref="AJ18:AJ35" si="105">AH18-AI18</f>
        <v>0</v>
      </c>
      <c r="AK18" s="70">
        <f t="shared" ref="AK18:AK35" si="106">SUM(AL18:AQ18)</f>
        <v>0</v>
      </c>
      <c r="AL18" s="71">
        <v>0</v>
      </c>
      <c r="AM18" s="71">
        <v>0</v>
      </c>
      <c r="AN18" s="71">
        <v>0</v>
      </c>
      <c r="AO18" s="71">
        <v>0</v>
      </c>
      <c r="AP18" s="71">
        <v>0</v>
      </c>
      <c r="AQ18" s="80">
        <v>0</v>
      </c>
      <c r="AR18" s="71">
        <v>0</v>
      </c>
      <c r="AS18" s="10">
        <f t="shared" ref="AS18:AS35" si="107">AI18-AK18</f>
        <v>0</v>
      </c>
      <c r="AT18" s="6">
        <f t="shared" ref="AT18:AT35" si="108">S18</f>
        <v>59694000</v>
      </c>
      <c r="AU18" s="11">
        <v>59694000</v>
      </c>
      <c r="AV18" s="7">
        <f t="shared" ref="AV18:AV35" si="109">AT18-AU18</f>
        <v>0</v>
      </c>
      <c r="AW18" s="70">
        <f t="shared" ref="AW18:AW35" si="110">SUM(AX18:BB18)</f>
        <v>59694000</v>
      </c>
      <c r="AX18" s="136">
        <v>59694000</v>
      </c>
      <c r="AY18" s="136">
        <v>0</v>
      </c>
      <c r="AZ18" s="136">
        <v>0</v>
      </c>
      <c r="BA18" s="136">
        <v>0</v>
      </c>
      <c r="BB18" s="80">
        <v>0</v>
      </c>
      <c r="BC18" s="136">
        <v>0</v>
      </c>
      <c r="BD18" s="79">
        <f t="shared" ref="BD18:BD35" si="111">AU18-AW18</f>
        <v>0</v>
      </c>
      <c r="BE18" s="6">
        <f t="shared" ref="BE18:BE35" si="112">T18</f>
        <v>0</v>
      </c>
      <c r="BF18" s="11">
        <v>0</v>
      </c>
      <c r="BG18" s="7">
        <f t="shared" ref="BG18:BG35" si="113">BE18-BF18</f>
        <v>0</v>
      </c>
      <c r="BH18" s="178">
        <f t="shared" ref="BH18:BH35" si="114">SUM(BI18:BL18)</f>
        <v>0</v>
      </c>
      <c r="BI18" s="136">
        <v>0</v>
      </c>
      <c r="BJ18" s="136">
        <v>0</v>
      </c>
      <c r="BK18" s="136">
        <v>0</v>
      </c>
      <c r="BL18" s="80">
        <v>0</v>
      </c>
      <c r="BM18" s="136">
        <v>0</v>
      </c>
      <c r="BN18" s="79">
        <f t="shared" ref="BN18:BN35" si="115">BF18-BH18</f>
        <v>0</v>
      </c>
      <c r="BO18" s="6">
        <f t="shared" ref="BO18:BO35" si="116">U18</f>
        <v>0</v>
      </c>
      <c r="BP18" s="11">
        <v>0</v>
      </c>
      <c r="BQ18" s="7">
        <f t="shared" ref="BQ18:BQ35" si="117">BO18-BP18</f>
        <v>0</v>
      </c>
      <c r="BR18" s="178">
        <f t="shared" ref="BR18:BR35" si="118">SUM(BS18:BU18)</f>
        <v>0</v>
      </c>
      <c r="BS18" s="136">
        <v>0</v>
      </c>
      <c r="BT18" s="136">
        <v>0</v>
      </c>
      <c r="BU18" s="80">
        <v>0</v>
      </c>
      <c r="BV18" s="136">
        <v>0</v>
      </c>
      <c r="BW18" s="79">
        <f t="shared" ref="BW18:BW35" si="119">BP18-BR18</f>
        <v>0</v>
      </c>
      <c r="BX18" s="6">
        <f t="shared" ref="BX18:BX35" si="120">V18</f>
        <v>13000</v>
      </c>
      <c r="BY18" s="11">
        <v>13000</v>
      </c>
      <c r="BZ18" s="7">
        <f t="shared" ref="BZ18:BZ35" si="121">BX18-BY18</f>
        <v>0</v>
      </c>
      <c r="CA18" s="178">
        <f t="shared" ref="CA18:CA35" si="122">SUM(CB18:CB18)</f>
        <v>13000</v>
      </c>
      <c r="CB18" s="80">
        <v>13000</v>
      </c>
      <c r="CC18" s="79">
        <f t="shared" ref="CC18:CC35" si="123">BY18-CA18</f>
        <v>0</v>
      </c>
      <c r="CD18" s="9">
        <f t="shared" ref="CD18:CD35" si="124">W18</f>
        <v>0</v>
      </c>
      <c r="CE18" s="13"/>
      <c r="CF18" s="21">
        <f t="shared" ref="CF18:CF35" si="125">CD18-CE18</f>
        <v>0</v>
      </c>
      <c r="CG18" s="70">
        <f t="shared" ref="CG18:CG35" si="126">SUM(CH18:CM18)</f>
        <v>0</v>
      </c>
      <c r="CH18" s="71"/>
      <c r="CI18" s="136"/>
      <c r="CJ18" s="136"/>
      <c r="CK18" s="136"/>
      <c r="CL18" s="177"/>
      <c r="CM18" s="80"/>
      <c r="CN18" s="136"/>
      <c r="CO18" s="20">
        <f t="shared" ref="CO18:CO35" si="127">CE18-CG18</f>
        <v>0</v>
      </c>
      <c r="CP18" s="107">
        <f t="shared" ref="CP18:CP35" si="128">X18</f>
        <v>0</v>
      </c>
      <c r="CQ18" s="13"/>
      <c r="CR18" s="108">
        <f t="shared" ref="CR18:CR35" si="129">CP18-CQ18</f>
        <v>0</v>
      </c>
      <c r="CS18" s="109">
        <f t="shared" ref="CS18:CS35" si="130">SUM(CT18:CX18)</f>
        <v>0</v>
      </c>
      <c r="CT18" s="136"/>
      <c r="CU18" s="136"/>
      <c r="CV18" s="136"/>
      <c r="CW18" s="177"/>
      <c r="CX18" s="80"/>
      <c r="CY18" s="13"/>
      <c r="CZ18" s="110">
        <f t="shared" ref="CZ18:CZ35" si="131">CQ18-CS18</f>
        <v>0</v>
      </c>
      <c r="DA18" s="6">
        <f t="shared" ref="DA18:DA35" si="132">Y18</f>
        <v>0</v>
      </c>
      <c r="DB18" s="11">
        <v>0</v>
      </c>
      <c r="DC18" s="7">
        <f t="shared" ref="DC18:DC35" si="133">DA18-DB18</f>
        <v>0</v>
      </c>
      <c r="DD18" s="178">
        <f t="shared" ref="DD18:DD35" si="134">SUM(DE18:DH18)</f>
        <v>0</v>
      </c>
      <c r="DE18" s="136">
        <v>0</v>
      </c>
      <c r="DF18" s="136">
        <v>0</v>
      </c>
      <c r="DG18" s="136">
        <v>0</v>
      </c>
      <c r="DH18" s="80">
        <v>0</v>
      </c>
      <c r="DI18" s="136">
        <v>0</v>
      </c>
      <c r="DJ18" s="79">
        <f t="shared" ref="DJ18:DJ35" si="135">DB18-DD18</f>
        <v>0</v>
      </c>
      <c r="DK18" s="6">
        <f t="shared" ref="DK18:DK35" si="136">Z18</f>
        <v>3062000</v>
      </c>
      <c r="DL18" s="11">
        <v>3062000</v>
      </c>
      <c r="DM18" s="7">
        <f t="shared" ref="DM18:DM35" si="137">DK18-DL18</f>
        <v>0</v>
      </c>
      <c r="DN18" s="178">
        <f t="shared" ref="DN18:DN35" si="138">SUM(DO18:DQ18)</f>
        <v>3062000</v>
      </c>
      <c r="DO18" s="136">
        <v>3062000</v>
      </c>
      <c r="DP18" s="136">
        <v>0</v>
      </c>
      <c r="DQ18" s="80">
        <v>0</v>
      </c>
      <c r="DR18" s="11">
        <v>0</v>
      </c>
      <c r="DS18" s="8">
        <f t="shared" ref="DS18:DS35" si="139">DL18-DN18</f>
        <v>0</v>
      </c>
      <c r="DT18" s="6">
        <f t="shared" ref="DT18:DT35" si="140">AA18</f>
        <v>0</v>
      </c>
      <c r="DU18" s="11">
        <v>0</v>
      </c>
      <c r="DV18" s="7">
        <f t="shared" ref="DV18:DV35" si="141">DT18-DU18</f>
        <v>0</v>
      </c>
      <c r="DW18" s="178">
        <f t="shared" ref="DW18:DW35" si="142">SUM(DX18:DX18)</f>
        <v>0</v>
      </c>
      <c r="DX18" s="80">
        <v>0</v>
      </c>
      <c r="DY18" s="79">
        <f t="shared" ref="DY18:DY35" si="143">DU18-DW18</f>
        <v>0</v>
      </c>
      <c r="DZ18" s="135">
        <f t="shared" ref="DZ18:DZ35" si="144">AB18</f>
        <v>0</v>
      </c>
      <c r="EA18" s="136"/>
      <c r="EB18" s="70">
        <f t="shared" ref="EB18:EB35" si="145">DZ18-EA18</f>
        <v>0</v>
      </c>
      <c r="EC18" s="109">
        <f t="shared" ref="EC18:EC35" si="146">SUM(ED18:EH18)</f>
        <v>0</v>
      </c>
      <c r="ED18" s="136"/>
      <c r="EE18" s="71"/>
      <c r="EF18" s="71"/>
      <c r="EG18" s="188"/>
      <c r="EH18" s="80"/>
      <c r="EI18" s="468">
        <f t="shared" ref="EI18:EI35" si="147">EA18-EC18</f>
        <v>0</v>
      </c>
      <c r="EJ18" s="135">
        <f t="shared" ref="EJ18:EJ35" si="148">AC18</f>
        <v>0</v>
      </c>
      <c r="EK18" s="136"/>
      <c r="EL18" s="70">
        <f t="shared" ref="EL18:EL35" si="149">EJ18-EK18</f>
        <v>0</v>
      </c>
      <c r="EM18" s="109">
        <f t="shared" ref="EM18:EM35" si="150">SUM(EN18:EO18)</f>
        <v>0</v>
      </c>
      <c r="EN18" s="71"/>
      <c r="EO18" s="80"/>
      <c r="EP18" s="468">
        <f t="shared" ref="EP18:EP35" si="151">EK18-EM18</f>
        <v>0</v>
      </c>
      <c r="EQ18" s="135">
        <f t="shared" ref="EQ18:EQ35" si="152">AD18</f>
        <v>0</v>
      </c>
      <c r="ER18" s="136"/>
      <c r="ES18" s="70">
        <f t="shared" ref="ES18:ES35" si="153">EQ18-ER18</f>
        <v>0</v>
      </c>
      <c r="ET18" s="109">
        <f t="shared" ref="ET18:ET35" si="154">SUM(EU18:EU18)</f>
        <v>0</v>
      </c>
      <c r="EU18" s="80"/>
      <c r="EV18" s="468">
        <f t="shared" ref="EV18:EV35" si="155">ER18-ET18</f>
        <v>0</v>
      </c>
      <c r="EW18" s="135">
        <f t="shared" ref="EW18:EW35" si="156">AE18</f>
        <v>0</v>
      </c>
      <c r="EX18" s="136"/>
      <c r="EY18" s="70">
        <f t="shared" ref="EY18:EY35" si="157">EW18-EX18</f>
        <v>0</v>
      </c>
      <c r="EZ18" s="109">
        <f t="shared" ref="EZ18:EZ35" si="158">SUM(FA18:FB18)</f>
        <v>0</v>
      </c>
      <c r="FA18" s="71"/>
      <c r="FB18" s="80"/>
      <c r="FC18" s="468">
        <f t="shared" ref="FC18:FC35" si="159">EX18-EZ18</f>
        <v>0</v>
      </c>
      <c r="FD18" s="135">
        <f t="shared" ref="FD18:FD35" si="160">AF18</f>
        <v>0</v>
      </c>
      <c r="FE18" s="136"/>
      <c r="FF18" s="70">
        <f t="shared" ref="FF18:FF35" si="161">FD18-FE18</f>
        <v>0</v>
      </c>
      <c r="FG18" s="109">
        <f t="shared" ref="FG18:FG35" si="162">SUM(FH18:FH18)</f>
        <v>0</v>
      </c>
      <c r="FH18" s="80"/>
      <c r="FI18" s="468">
        <f t="shared" ref="FI18:FI35" si="163">FE18-FG18</f>
        <v>0</v>
      </c>
      <c r="FJ18" s="6">
        <f t="shared" ref="FJ18:FJ35" si="164">SUM(FK18:FN18)</f>
        <v>62769000</v>
      </c>
      <c r="FK18" s="22">
        <f t="shared" ref="FK18:FK35" si="165">AI18+AU18+BF18+BP18+BY18</f>
        <v>59707000</v>
      </c>
      <c r="FL18" s="138">
        <f t="shared" ref="FL18:FL35" si="166">CE18+CQ18+DB18+DL18+DU18</f>
        <v>3062000</v>
      </c>
      <c r="FM18" s="64">
        <f t="shared" ref="FM18:FM35" si="167">EA18+EK18+ER18</f>
        <v>0</v>
      </c>
      <c r="FN18" s="64">
        <f t="shared" ref="FN18:FN35" si="168">EX18+FE18</f>
        <v>0</v>
      </c>
      <c r="FO18" s="9">
        <f t="shared" ref="FO18:FO35" si="169">FP18+FT18+FX18+GB18</f>
        <v>62769000</v>
      </c>
      <c r="FP18" s="64">
        <f t="shared" ref="FP18:FP35" si="170">FQ18+FR18</f>
        <v>59707000</v>
      </c>
      <c r="FQ18" s="118">
        <f>SUM(AL18:AP18)+SUM(AX18:BA18)+SUM(BI18:BK18)+SUM(BS18:BT18)</f>
        <v>59694000</v>
      </c>
      <c r="FR18" s="118">
        <f t="shared" ref="FR18:FR35" si="171">AQ18+BB18+BL18+BU18+CB18</f>
        <v>13000</v>
      </c>
      <c r="FS18" s="284" t="str">
        <f t="shared" ref="FS18:FS35" si="172">IF(FK18&lt;FP18,"過払！","")</f>
        <v/>
      </c>
      <c r="FT18" s="189">
        <f t="shared" ref="FT18:FT35" si="173">FU18+FV18</f>
        <v>3062000</v>
      </c>
      <c r="FU18" s="190">
        <f>SUM(CH18:CL18)+SUM(CT18:CW18)+SUM(DE18:DG18)+SUM(DO18:DP18)</f>
        <v>3062000</v>
      </c>
      <c r="FV18" s="190">
        <f t="shared" ref="FV18:FV35" si="174">CM18+CX18+DH18+DQ18+DX18</f>
        <v>0</v>
      </c>
      <c r="FW18" s="284" t="str">
        <f t="shared" ref="FW18:FW35" si="175">IF(FL18&lt;FT18,"過払！","")</f>
        <v/>
      </c>
      <c r="FX18" s="64">
        <f t="shared" ref="FX18:FX35" si="176">SUM(FY18:FZ18)</f>
        <v>0</v>
      </c>
      <c r="FY18" s="189">
        <f t="shared" ref="FY18:FY35" si="177">SUM(ED18:EG18)+SUM(EN18)</f>
        <v>0</v>
      </c>
      <c r="FZ18" s="189">
        <f t="shared" ref="FZ18:FZ35" si="178">EH18+EO18+EU18</f>
        <v>0</v>
      </c>
      <c r="GA18" s="284" t="str">
        <f t="shared" ref="GA18:GA35" si="179">IF(FM18&lt;FX18,"過払！","")</f>
        <v/>
      </c>
      <c r="GB18" s="64">
        <f t="shared" ref="GB18:GB35" si="180">SUM(GC18:GD18)</f>
        <v>0</v>
      </c>
      <c r="GC18" s="189">
        <f>SUM(FA18)</f>
        <v>0</v>
      </c>
      <c r="GD18" s="189">
        <f t="shared" ref="GD18:GD35" si="181">FB18+FH18</f>
        <v>0</v>
      </c>
      <c r="GE18" s="284" t="str">
        <f t="shared" ref="GE18:GE35" si="182">IF(FN18&lt;GB18,"過払！","")</f>
        <v/>
      </c>
      <c r="GF18" s="285" t="str">
        <f t="shared" ref="GF18:GF35" si="183">IF(FJ18&lt;FO18,"過払！","")</f>
        <v/>
      </c>
      <c r="GG18" s="6">
        <f t="shared" ref="GG18:GG35" si="184">SUM(GH18:GI18)</f>
        <v>0</v>
      </c>
      <c r="GH18" s="22">
        <f t="shared" ref="GH18:GH35" si="185">AR18+BC18+BM18+BV18</f>
        <v>0</v>
      </c>
      <c r="GI18" s="138">
        <f t="shared" ref="GI18:GI35" si="186">CN18+CY18+DI18+DR18</f>
        <v>0</v>
      </c>
      <c r="GJ18" s="9">
        <f t="shared" ref="GJ18:GJ35" si="187">GK18+GM18+GO18+GQ18</f>
        <v>0</v>
      </c>
      <c r="GK18" s="64">
        <f t="shared" ref="GK18:GK35" si="188">AS18+BD18+BN18+BW18+CC18</f>
        <v>0</v>
      </c>
      <c r="GL18" s="286" t="str">
        <f t="shared" ref="GL18:GL35" si="189">IF(FK18-FP18&lt;GK18,"未払多！","")</f>
        <v/>
      </c>
      <c r="GM18" s="64">
        <f t="shared" ref="GM18:GM35" si="190">CO18+CZ18+DJ18+DS18+DY18</f>
        <v>0</v>
      </c>
      <c r="GN18" s="284" t="str">
        <f t="shared" ref="GN18:GN35" si="191">IF(FL18-FT18&lt;GM18,"未払多！","")</f>
        <v/>
      </c>
      <c r="GO18" s="64">
        <f t="shared" ref="GO18:GO35" si="192">EI18+EP18+EV18</f>
        <v>0</v>
      </c>
      <c r="GP18" s="284" t="str">
        <f t="shared" ref="GP18:GP35" si="193">IF(FT18-FM18&lt;GO18,"未払多！","")</f>
        <v/>
      </c>
      <c r="GQ18" s="64">
        <f t="shared" ref="GQ18:GQ35" si="194">FC18+FI18</f>
        <v>0</v>
      </c>
      <c r="GR18" s="284" t="str">
        <f t="shared" ref="GR18:GR35" si="195">IF(FN18-GB18&lt;GQ18,"未払多！","")</f>
        <v/>
      </c>
      <c r="GS18" s="479" t="str">
        <f t="shared" ref="GS18:GS35" si="196">IF(FJ18-FO18&lt;GJ18,"未払多！","")</f>
        <v/>
      </c>
      <c r="GT18" s="496">
        <f t="shared" ref="GT18:GT35" si="197">GU18+GX18</f>
        <v>0</v>
      </c>
      <c r="GU18" s="501">
        <f>SUM(GV18:GW18)</f>
        <v>0</v>
      </c>
      <c r="GV18" s="491">
        <v>0</v>
      </c>
      <c r="GW18" s="491">
        <v>0</v>
      </c>
      <c r="GX18" s="501">
        <f t="shared" ref="GX18:GX35" si="198">SUM(GY18:HB18)</f>
        <v>0</v>
      </c>
      <c r="GY18" s="491">
        <v>0</v>
      </c>
      <c r="GZ18" s="491">
        <v>0</v>
      </c>
      <c r="HA18" s="491">
        <v>0</v>
      </c>
      <c r="HB18" s="495">
        <v>0</v>
      </c>
      <c r="HD18" s="325">
        <f t="shared" si="101"/>
        <v>13000</v>
      </c>
    </row>
    <row r="19" spans="1:212" s="60" customFormat="1" ht="28.15" hidden="1" customHeight="1" thickBot="1" x14ac:dyDescent="0.45">
      <c r="A19" s="283" t="s">
        <v>317</v>
      </c>
      <c r="B19" s="281" t="s">
        <v>316</v>
      </c>
      <c r="C19" s="282" t="s">
        <v>280</v>
      </c>
      <c r="D19" s="19">
        <v>0</v>
      </c>
      <c r="E19" s="19">
        <v>15000</v>
      </c>
      <c r="F19" s="19">
        <v>100150000</v>
      </c>
      <c r="G19" s="19">
        <v>0</v>
      </c>
      <c r="H19" s="19">
        <v>0</v>
      </c>
      <c r="I19" s="19">
        <v>0</v>
      </c>
      <c r="J19" s="19">
        <v>14398000</v>
      </c>
      <c r="K19" s="19">
        <v>0</v>
      </c>
      <c r="L19" s="19"/>
      <c r="M19" s="19"/>
      <c r="N19" s="19"/>
      <c r="O19" s="19"/>
      <c r="P19" s="19"/>
      <c r="Q19" s="8">
        <f t="shared" si="102"/>
        <v>114563000</v>
      </c>
      <c r="R19" s="12">
        <v>0</v>
      </c>
      <c r="S19" s="68">
        <v>15000</v>
      </c>
      <c r="T19" s="68">
        <v>0</v>
      </c>
      <c r="U19" s="68">
        <v>0</v>
      </c>
      <c r="V19" s="68">
        <v>30625000</v>
      </c>
      <c r="W19" s="13">
        <v>0</v>
      </c>
      <c r="X19" s="69">
        <v>0</v>
      </c>
      <c r="Y19" s="69">
        <v>0</v>
      </c>
      <c r="Z19" s="69">
        <v>14398000</v>
      </c>
      <c r="AA19" s="69">
        <v>0</v>
      </c>
      <c r="AB19" s="69"/>
      <c r="AC19" s="69"/>
      <c r="AD19" s="69"/>
      <c r="AE19" s="69"/>
      <c r="AF19" s="69"/>
      <c r="AG19" s="10">
        <f t="shared" si="103"/>
        <v>45038000</v>
      </c>
      <c r="AH19" s="6">
        <f t="shared" si="104"/>
        <v>0</v>
      </c>
      <c r="AI19" s="11">
        <v>0</v>
      </c>
      <c r="AJ19" s="7">
        <f t="shared" si="105"/>
        <v>0</v>
      </c>
      <c r="AK19" s="70">
        <f t="shared" si="106"/>
        <v>0</v>
      </c>
      <c r="AL19" s="71">
        <v>0</v>
      </c>
      <c r="AM19" s="71">
        <v>0</v>
      </c>
      <c r="AN19" s="71">
        <v>0</v>
      </c>
      <c r="AO19" s="71">
        <v>0</v>
      </c>
      <c r="AP19" s="71">
        <v>0</v>
      </c>
      <c r="AQ19" s="80">
        <v>0</v>
      </c>
      <c r="AR19" s="71">
        <v>0</v>
      </c>
      <c r="AS19" s="10">
        <f t="shared" si="107"/>
        <v>0</v>
      </c>
      <c r="AT19" s="6">
        <f t="shared" si="108"/>
        <v>15000</v>
      </c>
      <c r="AU19" s="11">
        <v>15000</v>
      </c>
      <c r="AV19" s="7">
        <f t="shared" si="109"/>
        <v>0</v>
      </c>
      <c r="AW19" s="70">
        <f t="shared" si="110"/>
        <v>15000</v>
      </c>
      <c r="AX19" s="136">
        <v>0</v>
      </c>
      <c r="AY19" s="136">
        <v>0</v>
      </c>
      <c r="AZ19" s="136">
        <v>0</v>
      </c>
      <c r="BA19" s="136">
        <v>0</v>
      </c>
      <c r="BB19" s="80">
        <v>15000</v>
      </c>
      <c r="BC19" s="136">
        <v>0</v>
      </c>
      <c r="BD19" s="79">
        <f t="shared" si="111"/>
        <v>0</v>
      </c>
      <c r="BE19" s="6">
        <f t="shared" si="112"/>
        <v>0</v>
      </c>
      <c r="BF19" s="11">
        <v>0</v>
      </c>
      <c r="BG19" s="7">
        <f t="shared" si="113"/>
        <v>0</v>
      </c>
      <c r="BH19" s="178">
        <f t="shared" si="114"/>
        <v>0</v>
      </c>
      <c r="BI19" s="136">
        <v>0</v>
      </c>
      <c r="BJ19" s="136">
        <v>0</v>
      </c>
      <c r="BK19" s="136">
        <v>0</v>
      </c>
      <c r="BL19" s="80">
        <v>0</v>
      </c>
      <c r="BM19" s="136">
        <v>0</v>
      </c>
      <c r="BN19" s="79">
        <f t="shared" si="115"/>
        <v>0</v>
      </c>
      <c r="BO19" s="6">
        <f t="shared" si="116"/>
        <v>0</v>
      </c>
      <c r="BP19" s="11">
        <v>0</v>
      </c>
      <c r="BQ19" s="7">
        <f t="shared" si="117"/>
        <v>0</v>
      </c>
      <c r="BR19" s="178">
        <f t="shared" si="118"/>
        <v>0</v>
      </c>
      <c r="BS19" s="136">
        <v>0</v>
      </c>
      <c r="BT19" s="136">
        <v>0</v>
      </c>
      <c r="BU19" s="80">
        <v>0</v>
      </c>
      <c r="BV19" s="136">
        <v>0</v>
      </c>
      <c r="BW19" s="79">
        <f t="shared" si="119"/>
        <v>0</v>
      </c>
      <c r="BX19" s="6">
        <f t="shared" si="120"/>
        <v>30625000</v>
      </c>
      <c r="BY19" s="11">
        <v>30625000</v>
      </c>
      <c r="BZ19" s="7">
        <f t="shared" si="121"/>
        <v>0</v>
      </c>
      <c r="CA19" s="178">
        <f t="shared" si="122"/>
        <v>30625000</v>
      </c>
      <c r="CB19" s="80">
        <v>30625000</v>
      </c>
      <c r="CC19" s="79">
        <f t="shared" si="123"/>
        <v>0</v>
      </c>
      <c r="CD19" s="9">
        <f t="shared" si="124"/>
        <v>0</v>
      </c>
      <c r="CE19" s="13"/>
      <c r="CF19" s="21">
        <f t="shared" si="125"/>
        <v>0</v>
      </c>
      <c r="CG19" s="70">
        <f t="shared" si="126"/>
        <v>0</v>
      </c>
      <c r="CH19" s="71"/>
      <c r="CI19" s="136"/>
      <c r="CJ19" s="136"/>
      <c r="CK19" s="136"/>
      <c r="CL19" s="177"/>
      <c r="CM19" s="80"/>
      <c r="CN19" s="136"/>
      <c r="CO19" s="20">
        <f t="shared" si="127"/>
        <v>0</v>
      </c>
      <c r="CP19" s="107">
        <f t="shared" si="128"/>
        <v>0</v>
      </c>
      <c r="CQ19" s="13"/>
      <c r="CR19" s="108">
        <f t="shared" si="129"/>
        <v>0</v>
      </c>
      <c r="CS19" s="109">
        <f t="shared" si="130"/>
        <v>0</v>
      </c>
      <c r="CT19" s="136"/>
      <c r="CU19" s="136"/>
      <c r="CV19" s="136"/>
      <c r="CW19" s="177"/>
      <c r="CX19" s="80"/>
      <c r="CY19" s="13"/>
      <c r="CZ19" s="110">
        <f t="shared" si="131"/>
        <v>0</v>
      </c>
      <c r="DA19" s="6">
        <f t="shared" si="132"/>
        <v>0</v>
      </c>
      <c r="DB19" s="11">
        <v>0</v>
      </c>
      <c r="DC19" s="7">
        <f t="shared" si="133"/>
        <v>0</v>
      </c>
      <c r="DD19" s="178">
        <f t="shared" si="134"/>
        <v>0</v>
      </c>
      <c r="DE19" s="136">
        <v>0</v>
      </c>
      <c r="DF19" s="136">
        <v>0</v>
      </c>
      <c r="DG19" s="136">
        <v>0</v>
      </c>
      <c r="DH19" s="80">
        <v>0</v>
      </c>
      <c r="DI19" s="136">
        <v>0</v>
      </c>
      <c r="DJ19" s="79">
        <f t="shared" si="135"/>
        <v>0</v>
      </c>
      <c r="DK19" s="6">
        <f t="shared" si="136"/>
        <v>14398000</v>
      </c>
      <c r="DL19" s="11">
        <v>14398000</v>
      </c>
      <c r="DM19" s="7">
        <f t="shared" si="137"/>
        <v>0</v>
      </c>
      <c r="DN19" s="178">
        <f t="shared" si="138"/>
        <v>14398000</v>
      </c>
      <c r="DO19" s="136">
        <v>0</v>
      </c>
      <c r="DP19" s="136">
        <v>0</v>
      </c>
      <c r="DQ19" s="80">
        <v>14398000</v>
      </c>
      <c r="DR19" s="11">
        <v>0</v>
      </c>
      <c r="DS19" s="8">
        <f t="shared" si="139"/>
        <v>0</v>
      </c>
      <c r="DT19" s="6">
        <f t="shared" si="140"/>
        <v>0</v>
      </c>
      <c r="DU19" s="11">
        <v>0</v>
      </c>
      <c r="DV19" s="7">
        <f t="shared" si="141"/>
        <v>0</v>
      </c>
      <c r="DW19" s="178">
        <f t="shared" si="142"/>
        <v>0</v>
      </c>
      <c r="DX19" s="80">
        <v>0</v>
      </c>
      <c r="DY19" s="79">
        <f t="shared" si="143"/>
        <v>0</v>
      </c>
      <c r="DZ19" s="135">
        <f t="shared" si="144"/>
        <v>0</v>
      </c>
      <c r="EA19" s="136"/>
      <c r="EB19" s="70">
        <f t="shared" si="145"/>
        <v>0</v>
      </c>
      <c r="EC19" s="109">
        <f t="shared" si="146"/>
        <v>0</v>
      </c>
      <c r="ED19" s="136"/>
      <c r="EE19" s="71"/>
      <c r="EF19" s="71"/>
      <c r="EG19" s="188"/>
      <c r="EH19" s="80"/>
      <c r="EI19" s="468">
        <f t="shared" si="147"/>
        <v>0</v>
      </c>
      <c r="EJ19" s="135">
        <f t="shared" si="148"/>
        <v>0</v>
      </c>
      <c r="EK19" s="136"/>
      <c r="EL19" s="70">
        <f t="shared" si="149"/>
        <v>0</v>
      </c>
      <c r="EM19" s="109">
        <f t="shared" si="150"/>
        <v>0</v>
      </c>
      <c r="EN19" s="71"/>
      <c r="EO19" s="80"/>
      <c r="EP19" s="468">
        <f t="shared" si="151"/>
        <v>0</v>
      </c>
      <c r="EQ19" s="135">
        <f t="shared" si="152"/>
        <v>0</v>
      </c>
      <c r="ER19" s="136"/>
      <c r="ES19" s="70">
        <f t="shared" si="153"/>
        <v>0</v>
      </c>
      <c r="ET19" s="109">
        <f t="shared" si="154"/>
        <v>0</v>
      </c>
      <c r="EU19" s="80"/>
      <c r="EV19" s="468">
        <f t="shared" si="155"/>
        <v>0</v>
      </c>
      <c r="EW19" s="135">
        <f t="shared" si="156"/>
        <v>0</v>
      </c>
      <c r="EX19" s="136"/>
      <c r="EY19" s="70">
        <f t="shared" si="157"/>
        <v>0</v>
      </c>
      <c r="EZ19" s="109">
        <f t="shared" si="158"/>
        <v>0</v>
      </c>
      <c r="FA19" s="71"/>
      <c r="FB19" s="80"/>
      <c r="FC19" s="468">
        <f t="shared" si="159"/>
        <v>0</v>
      </c>
      <c r="FD19" s="135">
        <f t="shared" si="160"/>
        <v>0</v>
      </c>
      <c r="FE19" s="136"/>
      <c r="FF19" s="70">
        <f t="shared" si="161"/>
        <v>0</v>
      </c>
      <c r="FG19" s="109">
        <f t="shared" si="162"/>
        <v>0</v>
      </c>
      <c r="FH19" s="80"/>
      <c r="FI19" s="468">
        <f t="shared" si="163"/>
        <v>0</v>
      </c>
      <c r="FJ19" s="6">
        <f t="shared" si="164"/>
        <v>45038000</v>
      </c>
      <c r="FK19" s="22">
        <f t="shared" si="165"/>
        <v>30640000</v>
      </c>
      <c r="FL19" s="138">
        <f t="shared" si="166"/>
        <v>14398000</v>
      </c>
      <c r="FM19" s="64">
        <f t="shared" si="167"/>
        <v>0</v>
      </c>
      <c r="FN19" s="64">
        <f t="shared" si="168"/>
        <v>0</v>
      </c>
      <c r="FO19" s="9">
        <f t="shared" si="169"/>
        <v>45038000</v>
      </c>
      <c r="FP19" s="64">
        <f t="shared" si="170"/>
        <v>30640000</v>
      </c>
      <c r="FQ19" s="118">
        <f t="shared" ref="FQ19:FQ24" si="199">SUM(AL19:AP19)+SUM(AX19:BA19)+SUM(BI19:BK19)+SUM(BS19:BT19)</f>
        <v>0</v>
      </c>
      <c r="FR19" s="118">
        <f t="shared" si="171"/>
        <v>30640000</v>
      </c>
      <c r="FS19" s="284" t="str">
        <f t="shared" si="172"/>
        <v/>
      </c>
      <c r="FT19" s="189">
        <f t="shared" si="173"/>
        <v>14398000</v>
      </c>
      <c r="FU19" s="190">
        <f t="shared" ref="FU19:FU24" si="200">SUM(CH19:CL19)+SUM(CT19:CW19)+SUM(DE19:DG19)+SUM(DO19:DP19)</f>
        <v>0</v>
      </c>
      <c r="FV19" s="190">
        <f t="shared" si="174"/>
        <v>14398000</v>
      </c>
      <c r="FW19" s="284" t="str">
        <f t="shared" si="175"/>
        <v/>
      </c>
      <c r="FX19" s="64">
        <f t="shared" si="176"/>
        <v>0</v>
      </c>
      <c r="FY19" s="189">
        <f t="shared" si="177"/>
        <v>0</v>
      </c>
      <c r="FZ19" s="189">
        <f t="shared" si="178"/>
        <v>0</v>
      </c>
      <c r="GA19" s="284" t="str">
        <f t="shared" si="179"/>
        <v/>
      </c>
      <c r="GB19" s="64">
        <f t="shared" si="180"/>
        <v>0</v>
      </c>
      <c r="GC19" s="189">
        <f t="shared" ref="GC19:GC35" si="201">SUM(FA19)</f>
        <v>0</v>
      </c>
      <c r="GD19" s="189">
        <f t="shared" si="181"/>
        <v>0</v>
      </c>
      <c r="GE19" s="284" t="str">
        <f t="shared" si="182"/>
        <v/>
      </c>
      <c r="GF19" s="285" t="str">
        <f t="shared" si="183"/>
        <v/>
      </c>
      <c r="GG19" s="6">
        <f t="shared" si="184"/>
        <v>0</v>
      </c>
      <c r="GH19" s="22">
        <f t="shared" si="185"/>
        <v>0</v>
      </c>
      <c r="GI19" s="138">
        <f t="shared" si="186"/>
        <v>0</v>
      </c>
      <c r="GJ19" s="9">
        <f t="shared" si="187"/>
        <v>0</v>
      </c>
      <c r="GK19" s="64">
        <f t="shared" si="188"/>
        <v>0</v>
      </c>
      <c r="GL19" s="286" t="str">
        <f t="shared" si="189"/>
        <v/>
      </c>
      <c r="GM19" s="64">
        <f t="shared" si="190"/>
        <v>0</v>
      </c>
      <c r="GN19" s="284" t="str">
        <f t="shared" si="191"/>
        <v/>
      </c>
      <c r="GO19" s="64">
        <f t="shared" si="192"/>
        <v>0</v>
      </c>
      <c r="GP19" s="284" t="str">
        <f t="shared" si="193"/>
        <v/>
      </c>
      <c r="GQ19" s="64">
        <f t="shared" si="194"/>
        <v>0</v>
      </c>
      <c r="GR19" s="284" t="str">
        <f t="shared" si="195"/>
        <v/>
      </c>
      <c r="GS19" s="479" t="str">
        <f t="shared" si="196"/>
        <v/>
      </c>
      <c r="GT19" s="496">
        <f t="shared" si="197"/>
        <v>0</v>
      </c>
      <c r="GU19" s="501">
        <f t="shared" ref="GU19:GU35" si="202">SUM(GV19:GW19)</f>
        <v>0</v>
      </c>
      <c r="GV19" s="491">
        <v>0</v>
      </c>
      <c r="GW19" s="491">
        <v>0</v>
      </c>
      <c r="GX19" s="501">
        <f t="shared" si="198"/>
        <v>0</v>
      </c>
      <c r="GY19" s="491">
        <v>0</v>
      </c>
      <c r="GZ19" s="491">
        <v>0</v>
      </c>
      <c r="HA19" s="491">
        <v>0</v>
      </c>
      <c r="HB19" s="495">
        <v>0</v>
      </c>
      <c r="HD19" s="325">
        <f t="shared" si="101"/>
        <v>45038000</v>
      </c>
    </row>
    <row r="20" spans="1:212" s="60" customFormat="1" ht="28.15" hidden="1" customHeight="1" thickBot="1" x14ac:dyDescent="0.45">
      <c r="A20" s="283" t="s">
        <v>319</v>
      </c>
      <c r="B20" s="281" t="s">
        <v>318</v>
      </c>
      <c r="C20" s="282" t="s">
        <v>280</v>
      </c>
      <c r="D20" s="19">
        <v>0</v>
      </c>
      <c r="E20" s="19">
        <v>30000</v>
      </c>
      <c r="F20" s="19">
        <v>157182000</v>
      </c>
      <c r="G20" s="19">
        <v>0</v>
      </c>
      <c r="H20" s="19">
        <v>0</v>
      </c>
      <c r="I20" s="19">
        <v>0</v>
      </c>
      <c r="J20" s="19">
        <v>21187000</v>
      </c>
      <c r="K20" s="19">
        <v>0</v>
      </c>
      <c r="L20" s="19"/>
      <c r="M20" s="19"/>
      <c r="N20" s="19"/>
      <c r="O20" s="19"/>
      <c r="P20" s="19"/>
      <c r="Q20" s="8">
        <f t="shared" si="102"/>
        <v>178399000</v>
      </c>
      <c r="R20" s="12">
        <v>0</v>
      </c>
      <c r="S20" s="68">
        <v>0</v>
      </c>
      <c r="T20" s="68">
        <v>0</v>
      </c>
      <c r="U20" s="68">
        <v>30000</v>
      </c>
      <c r="V20" s="68">
        <v>103641000</v>
      </c>
      <c r="W20" s="13">
        <v>0</v>
      </c>
      <c r="X20" s="69">
        <v>0</v>
      </c>
      <c r="Y20" s="69">
        <v>0</v>
      </c>
      <c r="Z20" s="69">
        <v>21187000</v>
      </c>
      <c r="AA20" s="69">
        <v>0</v>
      </c>
      <c r="AB20" s="69"/>
      <c r="AC20" s="69"/>
      <c r="AD20" s="69"/>
      <c r="AE20" s="69"/>
      <c r="AF20" s="69"/>
      <c r="AG20" s="10">
        <f t="shared" si="103"/>
        <v>124858000</v>
      </c>
      <c r="AH20" s="6">
        <f t="shared" si="104"/>
        <v>0</v>
      </c>
      <c r="AI20" s="11">
        <v>0</v>
      </c>
      <c r="AJ20" s="7">
        <f t="shared" si="105"/>
        <v>0</v>
      </c>
      <c r="AK20" s="70">
        <f t="shared" si="106"/>
        <v>0</v>
      </c>
      <c r="AL20" s="71">
        <v>0</v>
      </c>
      <c r="AM20" s="71">
        <v>0</v>
      </c>
      <c r="AN20" s="71">
        <v>0</v>
      </c>
      <c r="AO20" s="71">
        <v>0</v>
      </c>
      <c r="AP20" s="71">
        <v>0</v>
      </c>
      <c r="AQ20" s="80">
        <v>0</v>
      </c>
      <c r="AR20" s="71">
        <v>0</v>
      </c>
      <c r="AS20" s="10">
        <f t="shared" si="107"/>
        <v>0</v>
      </c>
      <c r="AT20" s="6">
        <f t="shared" si="108"/>
        <v>0</v>
      </c>
      <c r="AU20" s="11">
        <v>0</v>
      </c>
      <c r="AV20" s="7">
        <f t="shared" si="109"/>
        <v>0</v>
      </c>
      <c r="AW20" s="70">
        <f t="shared" si="110"/>
        <v>0</v>
      </c>
      <c r="AX20" s="136">
        <v>0</v>
      </c>
      <c r="AY20" s="136">
        <v>0</v>
      </c>
      <c r="AZ20" s="136">
        <v>0</v>
      </c>
      <c r="BA20" s="136">
        <v>0</v>
      </c>
      <c r="BB20" s="80">
        <v>0</v>
      </c>
      <c r="BC20" s="136">
        <v>0</v>
      </c>
      <c r="BD20" s="79">
        <f t="shared" si="111"/>
        <v>0</v>
      </c>
      <c r="BE20" s="6">
        <f t="shared" si="112"/>
        <v>0</v>
      </c>
      <c r="BF20" s="11">
        <v>0</v>
      </c>
      <c r="BG20" s="7">
        <f t="shared" si="113"/>
        <v>0</v>
      </c>
      <c r="BH20" s="178">
        <f t="shared" si="114"/>
        <v>0</v>
      </c>
      <c r="BI20" s="136">
        <v>0</v>
      </c>
      <c r="BJ20" s="136">
        <v>0</v>
      </c>
      <c r="BK20" s="136">
        <v>0</v>
      </c>
      <c r="BL20" s="80">
        <v>0</v>
      </c>
      <c r="BM20" s="136">
        <v>0</v>
      </c>
      <c r="BN20" s="79">
        <f t="shared" si="115"/>
        <v>0</v>
      </c>
      <c r="BO20" s="6">
        <f t="shared" si="116"/>
        <v>30000</v>
      </c>
      <c r="BP20" s="11">
        <v>30000</v>
      </c>
      <c r="BQ20" s="7">
        <f t="shared" si="117"/>
        <v>0</v>
      </c>
      <c r="BR20" s="178">
        <f t="shared" si="118"/>
        <v>30000</v>
      </c>
      <c r="BS20" s="136">
        <v>0</v>
      </c>
      <c r="BT20" s="136">
        <v>0</v>
      </c>
      <c r="BU20" s="80">
        <v>30000</v>
      </c>
      <c r="BV20" s="136">
        <v>0</v>
      </c>
      <c r="BW20" s="79">
        <f t="shared" si="119"/>
        <v>0</v>
      </c>
      <c r="BX20" s="6">
        <f t="shared" si="120"/>
        <v>103641000</v>
      </c>
      <c r="BY20" s="11">
        <v>103641000</v>
      </c>
      <c r="BZ20" s="7">
        <f t="shared" si="121"/>
        <v>0</v>
      </c>
      <c r="CA20" s="178">
        <f t="shared" si="122"/>
        <v>20284000</v>
      </c>
      <c r="CB20" s="80">
        <v>20284000</v>
      </c>
      <c r="CC20" s="79">
        <f t="shared" si="123"/>
        <v>83357000</v>
      </c>
      <c r="CD20" s="9">
        <f t="shared" si="124"/>
        <v>0</v>
      </c>
      <c r="CE20" s="13"/>
      <c r="CF20" s="21">
        <f t="shared" si="125"/>
        <v>0</v>
      </c>
      <c r="CG20" s="70">
        <f t="shared" si="126"/>
        <v>0</v>
      </c>
      <c r="CH20" s="71"/>
      <c r="CI20" s="136"/>
      <c r="CJ20" s="136"/>
      <c r="CK20" s="136"/>
      <c r="CL20" s="177"/>
      <c r="CM20" s="80"/>
      <c r="CN20" s="136"/>
      <c r="CO20" s="20">
        <f t="shared" si="127"/>
        <v>0</v>
      </c>
      <c r="CP20" s="107">
        <f t="shared" si="128"/>
        <v>0</v>
      </c>
      <c r="CQ20" s="13"/>
      <c r="CR20" s="108">
        <f t="shared" si="129"/>
        <v>0</v>
      </c>
      <c r="CS20" s="109">
        <f t="shared" si="130"/>
        <v>0</v>
      </c>
      <c r="CT20" s="136"/>
      <c r="CU20" s="136"/>
      <c r="CV20" s="136"/>
      <c r="CW20" s="177"/>
      <c r="CX20" s="80"/>
      <c r="CY20" s="13"/>
      <c r="CZ20" s="110">
        <f t="shared" si="131"/>
        <v>0</v>
      </c>
      <c r="DA20" s="6">
        <f t="shared" si="132"/>
        <v>0</v>
      </c>
      <c r="DB20" s="11">
        <v>0</v>
      </c>
      <c r="DC20" s="7">
        <f t="shared" si="133"/>
        <v>0</v>
      </c>
      <c r="DD20" s="178">
        <f t="shared" si="134"/>
        <v>0</v>
      </c>
      <c r="DE20" s="136">
        <v>0</v>
      </c>
      <c r="DF20" s="136">
        <v>0</v>
      </c>
      <c r="DG20" s="136">
        <v>0</v>
      </c>
      <c r="DH20" s="80">
        <v>0</v>
      </c>
      <c r="DI20" s="136">
        <v>0</v>
      </c>
      <c r="DJ20" s="79">
        <f t="shared" si="135"/>
        <v>0</v>
      </c>
      <c r="DK20" s="6">
        <f t="shared" si="136"/>
        <v>21187000</v>
      </c>
      <c r="DL20" s="11">
        <v>21187000</v>
      </c>
      <c r="DM20" s="7">
        <f t="shared" si="137"/>
        <v>0</v>
      </c>
      <c r="DN20" s="178">
        <f t="shared" si="138"/>
        <v>21187000</v>
      </c>
      <c r="DO20" s="136">
        <v>0</v>
      </c>
      <c r="DP20" s="136">
        <v>0</v>
      </c>
      <c r="DQ20" s="80">
        <v>21187000</v>
      </c>
      <c r="DR20" s="11">
        <v>0</v>
      </c>
      <c r="DS20" s="8">
        <f t="shared" si="139"/>
        <v>0</v>
      </c>
      <c r="DT20" s="6">
        <f t="shared" si="140"/>
        <v>0</v>
      </c>
      <c r="DU20" s="11">
        <v>0</v>
      </c>
      <c r="DV20" s="7">
        <f t="shared" si="141"/>
        <v>0</v>
      </c>
      <c r="DW20" s="178">
        <f t="shared" si="142"/>
        <v>0</v>
      </c>
      <c r="DX20" s="80">
        <v>0</v>
      </c>
      <c r="DY20" s="79">
        <f t="shared" si="143"/>
        <v>0</v>
      </c>
      <c r="DZ20" s="135">
        <f t="shared" si="144"/>
        <v>0</v>
      </c>
      <c r="EA20" s="136"/>
      <c r="EB20" s="70">
        <f t="shared" si="145"/>
        <v>0</v>
      </c>
      <c r="EC20" s="109">
        <f t="shared" si="146"/>
        <v>0</v>
      </c>
      <c r="ED20" s="136"/>
      <c r="EE20" s="71"/>
      <c r="EF20" s="71"/>
      <c r="EG20" s="188"/>
      <c r="EH20" s="80"/>
      <c r="EI20" s="468">
        <f t="shared" si="147"/>
        <v>0</v>
      </c>
      <c r="EJ20" s="135">
        <f t="shared" si="148"/>
        <v>0</v>
      </c>
      <c r="EK20" s="136"/>
      <c r="EL20" s="70">
        <f t="shared" si="149"/>
        <v>0</v>
      </c>
      <c r="EM20" s="109">
        <f t="shared" si="150"/>
        <v>0</v>
      </c>
      <c r="EN20" s="71"/>
      <c r="EO20" s="80"/>
      <c r="EP20" s="468">
        <f t="shared" si="151"/>
        <v>0</v>
      </c>
      <c r="EQ20" s="135">
        <f t="shared" si="152"/>
        <v>0</v>
      </c>
      <c r="ER20" s="136"/>
      <c r="ES20" s="70">
        <f t="shared" si="153"/>
        <v>0</v>
      </c>
      <c r="ET20" s="109">
        <f t="shared" si="154"/>
        <v>0</v>
      </c>
      <c r="EU20" s="80"/>
      <c r="EV20" s="468">
        <f t="shared" si="155"/>
        <v>0</v>
      </c>
      <c r="EW20" s="135">
        <f t="shared" si="156"/>
        <v>0</v>
      </c>
      <c r="EX20" s="136"/>
      <c r="EY20" s="70">
        <f t="shared" si="157"/>
        <v>0</v>
      </c>
      <c r="EZ20" s="109">
        <f t="shared" si="158"/>
        <v>0</v>
      </c>
      <c r="FA20" s="71"/>
      <c r="FB20" s="80"/>
      <c r="FC20" s="468">
        <f t="shared" si="159"/>
        <v>0</v>
      </c>
      <c r="FD20" s="135">
        <f t="shared" si="160"/>
        <v>0</v>
      </c>
      <c r="FE20" s="136"/>
      <c r="FF20" s="70">
        <f t="shared" si="161"/>
        <v>0</v>
      </c>
      <c r="FG20" s="109">
        <f t="shared" si="162"/>
        <v>0</v>
      </c>
      <c r="FH20" s="80"/>
      <c r="FI20" s="468">
        <f t="shared" si="163"/>
        <v>0</v>
      </c>
      <c r="FJ20" s="6">
        <f t="shared" si="164"/>
        <v>124858000</v>
      </c>
      <c r="FK20" s="22">
        <f t="shared" si="165"/>
        <v>103671000</v>
      </c>
      <c r="FL20" s="138">
        <f t="shared" si="166"/>
        <v>21187000</v>
      </c>
      <c r="FM20" s="64">
        <f t="shared" si="167"/>
        <v>0</v>
      </c>
      <c r="FN20" s="64">
        <f t="shared" si="168"/>
        <v>0</v>
      </c>
      <c r="FO20" s="9">
        <f t="shared" si="169"/>
        <v>41501000</v>
      </c>
      <c r="FP20" s="64">
        <f t="shared" si="170"/>
        <v>20314000</v>
      </c>
      <c r="FQ20" s="118">
        <f t="shared" si="199"/>
        <v>0</v>
      </c>
      <c r="FR20" s="118">
        <f t="shared" si="171"/>
        <v>20314000</v>
      </c>
      <c r="FS20" s="284" t="str">
        <f t="shared" si="172"/>
        <v/>
      </c>
      <c r="FT20" s="189">
        <f t="shared" si="173"/>
        <v>21187000</v>
      </c>
      <c r="FU20" s="190">
        <f t="shared" si="200"/>
        <v>0</v>
      </c>
      <c r="FV20" s="190">
        <f t="shared" si="174"/>
        <v>21187000</v>
      </c>
      <c r="FW20" s="284" t="str">
        <f t="shared" si="175"/>
        <v/>
      </c>
      <c r="FX20" s="64">
        <f t="shared" si="176"/>
        <v>0</v>
      </c>
      <c r="FY20" s="189">
        <f t="shared" si="177"/>
        <v>0</v>
      </c>
      <c r="FZ20" s="189">
        <f t="shared" si="178"/>
        <v>0</v>
      </c>
      <c r="GA20" s="284" t="str">
        <f t="shared" si="179"/>
        <v/>
      </c>
      <c r="GB20" s="64">
        <f t="shared" si="180"/>
        <v>0</v>
      </c>
      <c r="GC20" s="189">
        <f t="shared" si="201"/>
        <v>0</v>
      </c>
      <c r="GD20" s="189">
        <f t="shared" si="181"/>
        <v>0</v>
      </c>
      <c r="GE20" s="284" t="str">
        <f t="shared" si="182"/>
        <v/>
      </c>
      <c r="GF20" s="285" t="str">
        <f t="shared" si="183"/>
        <v/>
      </c>
      <c r="GG20" s="6">
        <f t="shared" si="184"/>
        <v>0</v>
      </c>
      <c r="GH20" s="22">
        <f t="shared" si="185"/>
        <v>0</v>
      </c>
      <c r="GI20" s="138">
        <f t="shared" si="186"/>
        <v>0</v>
      </c>
      <c r="GJ20" s="9">
        <f t="shared" si="187"/>
        <v>83357000</v>
      </c>
      <c r="GK20" s="64">
        <f t="shared" si="188"/>
        <v>83357000</v>
      </c>
      <c r="GL20" s="286" t="str">
        <f t="shared" si="189"/>
        <v/>
      </c>
      <c r="GM20" s="64">
        <f t="shared" si="190"/>
        <v>0</v>
      </c>
      <c r="GN20" s="284" t="str">
        <f t="shared" si="191"/>
        <v/>
      </c>
      <c r="GO20" s="64">
        <f t="shared" si="192"/>
        <v>0</v>
      </c>
      <c r="GP20" s="284" t="str">
        <f t="shared" si="193"/>
        <v/>
      </c>
      <c r="GQ20" s="64">
        <f t="shared" si="194"/>
        <v>0</v>
      </c>
      <c r="GR20" s="284" t="str">
        <f t="shared" si="195"/>
        <v/>
      </c>
      <c r="GS20" s="479" t="str">
        <f t="shared" si="196"/>
        <v/>
      </c>
      <c r="GT20" s="496">
        <f t="shared" si="197"/>
        <v>83357000</v>
      </c>
      <c r="GU20" s="501">
        <f t="shared" si="202"/>
        <v>0</v>
      </c>
      <c r="GV20" s="491">
        <v>0</v>
      </c>
      <c r="GW20" s="491">
        <v>0</v>
      </c>
      <c r="GX20" s="501">
        <f t="shared" si="198"/>
        <v>83357000</v>
      </c>
      <c r="GY20" s="491">
        <v>83357000</v>
      </c>
      <c r="GZ20" s="491">
        <v>0</v>
      </c>
      <c r="HA20" s="491">
        <v>0</v>
      </c>
      <c r="HB20" s="495">
        <v>0</v>
      </c>
      <c r="HD20" s="325">
        <f t="shared" si="101"/>
        <v>41501000</v>
      </c>
    </row>
    <row r="21" spans="1:212" s="60" customFormat="1" ht="28.15" hidden="1" customHeight="1" thickBot="1" x14ac:dyDescent="0.45">
      <c r="A21" s="283" t="s">
        <v>321</v>
      </c>
      <c r="B21" s="281" t="s">
        <v>320</v>
      </c>
      <c r="C21" s="282" t="s">
        <v>280</v>
      </c>
      <c r="D21" s="19">
        <v>66000000</v>
      </c>
      <c r="E21" s="19">
        <v>9000</v>
      </c>
      <c r="F21" s="19">
        <v>79430000</v>
      </c>
      <c r="G21" s="19">
        <v>0</v>
      </c>
      <c r="H21" s="19">
        <v>0</v>
      </c>
      <c r="I21" s="19">
        <v>9946000</v>
      </c>
      <c r="J21" s="19">
        <v>0</v>
      </c>
      <c r="K21" s="19">
        <v>0</v>
      </c>
      <c r="L21" s="19"/>
      <c r="M21" s="19"/>
      <c r="N21" s="19"/>
      <c r="O21" s="19"/>
      <c r="P21" s="19"/>
      <c r="Q21" s="8">
        <f t="shared" si="102"/>
        <v>155385000</v>
      </c>
      <c r="R21" s="12">
        <v>66000000</v>
      </c>
      <c r="S21" s="68">
        <v>0</v>
      </c>
      <c r="T21" s="68">
        <v>9000</v>
      </c>
      <c r="U21" s="68">
        <v>0</v>
      </c>
      <c r="V21" s="68">
        <v>51300000</v>
      </c>
      <c r="W21" s="13">
        <v>0</v>
      </c>
      <c r="X21" s="69">
        <v>0</v>
      </c>
      <c r="Y21" s="69">
        <v>9946000</v>
      </c>
      <c r="Z21" s="69">
        <v>0</v>
      </c>
      <c r="AA21" s="69">
        <v>0</v>
      </c>
      <c r="AB21" s="69"/>
      <c r="AC21" s="69"/>
      <c r="AD21" s="69"/>
      <c r="AE21" s="69"/>
      <c r="AF21" s="69"/>
      <c r="AG21" s="10">
        <f t="shared" si="103"/>
        <v>127255000</v>
      </c>
      <c r="AH21" s="6">
        <f t="shared" si="104"/>
        <v>66000000</v>
      </c>
      <c r="AI21" s="11">
        <v>66000000</v>
      </c>
      <c r="AJ21" s="7">
        <f t="shared" si="105"/>
        <v>0</v>
      </c>
      <c r="AK21" s="70">
        <f t="shared" si="106"/>
        <v>66000000</v>
      </c>
      <c r="AL21" s="71">
        <v>66000000</v>
      </c>
      <c r="AM21" s="71">
        <v>0</v>
      </c>
      <c r="AN21" s="71">
        <v>0</v>
      </c>
      <c r="AO21" s="71">
        <v>0</v>
      </c>
      <c r="AP21" s="71">
        <v>0</v>
      </c>
      <c r="AQ21" s="80">
        <v>0</v>
      </c>
      <c r="AR21" s="71">
        <v>0</v>
      </c>
      <c r="AS21" s="10">
        <f t="shared" si="107"/>
        <v>0</v>
      </c>
      <c r="AT21" s="6">
        <f t="shared" si="108"/>
        <v>0</v>
      </c>
      <c r="AU21" s="11">
        <v>0</v>
      </c>
      <c r="AV21" s="7">
        <f t="shared" si="109"/>
        <v>0</v>
      </c>
      <c r="AW21" s="70">
        <f t="shared" si="110"/>
        <v>0</v>
      </c>
      <c r="AX21" s="136">
        <v>0</v>
      </c>
      <c r="AY21" s="136">
        <v>0</v>
      </c>
      <c r="AZ21" s="136">
        <v>0</v>
      </c>
      <c r="BA21" s="136">
        <v>0</v>
      </c>
      <c r="BB21" s="80">
        <v>0</v>
      </c>
      <c r="BC21" s="136">
        <v>0</v>
      </c>
      <c r="BD21" s="79">
        <f t="shared" si="111"/>
        <v>0</v>
      </c>
      <c r="BE21" s="6">
        <f t="shared" si="112"/>
        <v>9000</v>
      </c>
      <c r="BF21" s="11">
        <v>9000</v>
      </c>
      <c r="BG21" s="7">
        <f t="shared" si="113"/>
        <v>0</v>
      </c>
      <c r="BH21" s="178">
        <f t="shared" si="114"/>
        <v>9000</v>
      </c>
      <c r="BI21" s="136">
        <v>9000</v>
      </c>
      <c r="BJ21" s="136">
        <v>0</v>
      </c>
      <c r="BK21" s="136">
        <v>0</v>
      </c>
      <c r="BL21" s="80">
        <v>0</v>
      </c>
      <c r="BM21" s="136">
        <v>0</v>
      </c>
      <c r="BN21" s="79">
        <f t="shared" si="115"/>
        <v>0</v>
      </c>
      <c r="BO21" s="6">
        <f t="shared" si="116"/>
        <v>0</v>
      </c>
      <c r="BP21" s="11">
        <v>0</v>
      </c>
      <c r="BQ21" s="7">
        <f t="shared" si="117"/>
        <v>0</v>
      </c>
      <c r="BR21" s="178">
        <f t="shared" si="118"/>
        <v>0</v>
      </c>
      <c r="BS21" s="136">
        <v>0</v>
      </c>
      <c r="BT21" s="136">
        <v>0</v>
      </c>
      <c r="BU21" s="80">
        <v>0</v>
      </c>
      <c r="BV21" s="136">
        <v>0</v>
      </c>
      <c r="BW21" s="79">
        <f t="shared" si="119"/>
        <v>0</v>
      </c>
      <c r="BX21" s="6">
        <f t="shared" si="120"/>
        <v>51300000</v>
      </c>
      <c r="BY21" s="11">
        <v>51300000</v>
      </c>
      <c r="BZ21" s="7">
        <f t="shared" si="121"/>
        <v>0</v>
      </c>
      <c r="CA21" s="178">
        <f t="shared" si="122"/>
        <v>7772000</v>
      </c>
      <c r="CB21" s="80">
        <v>7772000</v>
      </c>
      <c r="CC21" s="79">
        <f t="shared" si="123"/>
        <v>43528000</v>
      </c>
      <c r="CD21" s="9">
        <f t="shared" si="124"/>
        <v>0</v>
      </c>
      <c r="CE21" s="13"/>
      <c r="CF21" s="21">
        <f t="shared" si="125"/>
        <v>0</v>
      </c>
      <c r="CG21" s="70">
        <f t="shared" si="126"/>
        <v>0</v>
      </c>
      <c r="CH21" s="71"/>
      <c r="CI21" s="136"/>
      <c r="CJ21" s="136"/>
      <c r="CK21" s="136"/>
      <c r="CL21" s="177"/>
      <c r="CM21" s="80"/>
      <c r="CN21" s="136"/>
      <c r="CO21" s="20">
        <f t="shared" si="127"/>
        <v>0</v>
      </c>
      <c r="CP21" s="107">
        <f t="shared" si="128"/>
        <v>0</v>
      </c>
      <c r="CQ21" s="13"/>
      <c r="CR21" s="108">
        <f t="shared" si="129"/>
        <v>0</v>
      </c>
      <c r="CS21" s="109">
        <f t="shared" si="130"/>
        <v>0</v>
      </c>
      <c r="CT21" s="136"/>
      <c r="CU21" s="136"/>
      <c r="CV21" s="136"/>
      <c r="CW21" s="177"/>
      <c r="CX21" s="80"/>
      <c r="CY21" s="13"/>
      <c r="CZ21" s="110">
        <f t="shared" si="131"/>
        <v>0</v>
      </c>
      <c r="DA21" s="6">
        <f t="shared" si="132"/>
        <v>9946000</v>
      </c>
      <c r="DB21" s="11">
        <v>9946000</v>
      </c>
      <c r="DC21" s="7">
        <f t="shared" si="133"/>
        <v>0</v>
      </c>
      <c r="DD21" s="178">
        <f t="shared" si="134"/>
        <v>9946000</v>
      </c>
      <c r="DE21" s="136">
        <v>9946000</v>
      </c>
      <c r="DF21" s="136">
        <v>0</v>
      </c>
      <c r="DG21" s="136">
        <v>0</v>
      </c>
      <c r="DH21" s="80">
        <v>0</v>
      </c>
      <c r="DI21" s="136">
        <v>0</v>
      </c>
      <c r="DJ21" s="79">
        <f t="shared" si="135"/>
        <v>0</v>
      </c>
      <c r="DK21" s="6">
        <f t="shared" si="136"/>
        <v>0</v>
      </c>
      <c r="DL21" s="11">
        <v>0</v>
      </c>
      <c r="DM21" s="7">
        <f t="shared" si="137"/>
        <v>0</v>
      </c>
      <c r="DN21" s="178">
        <f t="shared" si="138"/>
        <v>0</v>
      </c>
      <c r="DO21" s="136">
        <v>0</v>
      </c>
      <c r="DP21" s="136">
        <v>0</v>
      </c>
      <c r="DQ21" s="80">
        <v>0</v>
      </c>
      <c r="DR21" s="11">
        <v>0</v>
      </c>
      <c r="DS21" s="8">
        <f t="shared" si="139"/>
        <v>0</v>
      </c>
      <c r="DT21" s="6">
        <f t="shared" si="140"/>
        <v>0</v>
      </c>
      <c r="DU21" s="11">
        <v>0</v>
      </c>
      <c r="DV21" s="7">
        <f t="shared" si="141"/>
        <v>0</v>
      </c>
      <c r="DW21" s="178">
        <f t="shared" si="142"/>
        <v>0</v>
      </c>
      <c r="DX21" s="80">
        <v>0</v>
      </c>
      <c r="DY21" s="79">
        <f t="shared" si="143"/>
        <v>0</v>
      </c>
      <c r="DZ21" s="135">
        <f t="shared" si="144"/>
        <v>0</v>
      </c>
      <c r="EA21" s="136"/>
      <c r="EB21" s="70">
        <f t="shared" si="145"/>
        <v>0</v>
      </c>
      <c r="EC21" s="109">
        <f t="shared" si="146"/>
        <v>0</v>
      </c>
      <c r="ED21" s="136"/>
      <c r="EE21" s="71"/>
      <c r="EF21" s="71"/>
      <c r="EG21" s="188"/>
      <c r="EH21" s="80"/>
      <c r="EI21" s="468">
        <f t="shared" si="147"/>
        <v>0</v>
      </c>
      <c r="EJ21" s="135">
        <f t="shared" si="148"/>
        <v>0</v>
      </c>
      <c r="EK21" s="136"/>
      <c r="EL21" s="70">
        <f t="shared" si="149"/>
        <v>0</v>
      </c>
      <c r="EM21" s="109">
        <f t="shared" si="150"/>
        <v>0</v>
      </c>
      <c r="EN21" s="71"/>
      <c r="EO21" s="80"/>
      <c r="EP21" s="468">
        <f t="shared" si="151"/>
        <v>0</v>
      </c>
      <c r="EQ21" s="135">
        <f t="shared" si="152"/>
        <v>0</v>
      </c>
      <c r="ER21" s="136"/>
      <c r="ES21" s="70">
        <f t="shared" si="153"/>
        <v>0</v>
      </c>
      <c r="ET21" s="109">
        <f t="shared" si="154"/>
        <v>0</v>
      </c>
      <c r="EU21" s="80"/>
      <c r="EV21" s="468">
        <f t="shared" si="155"/>
        <v>0</v>
      </c>
      <c r="EW21" s="135">
        <f t="shared" si="156"/>
        <v>0</v>
      </c>
      <c r="EX21" s="136"/>
      <c r="EY21" s="70">
        <f t="shared" si="157"/>
        <v>0</v>
      </c>
      <c r="EZ21" s="109">
        <f t="shared" si="158"/>
        <v>0</v>
      </c>
      <c r="FA21" s="71"/>
      <c r="FB21" s="80"/>
      <c r="FC21" s="468">
        <f t="shared" si="159"/>
        <v>0</v>
      </c>
      <c r="FD21" s="135">
        <f t="shared" si="160"/>
        <v>0</v>
      </c>
      <c r="FE21" s="136"/>
      <c r="FF21" s="70">
        <f t="shared" si="161"/>
        <v>0</v>
      </c>
      <c r="FG21" s="109">
        <f t="shared" si="162"/>
        <v>0</v>
      </c>
      <c r="FH21" s="80"/>
      <c r="FI21" s="468">
        <f t="shared" si="163"/>
        <v>0</v>
      </c>
      <c r="FJ21" s="6">
        <f t="shared" si="164"/>
        <v>127255000</v>
      </c>
      <c r="FK21" s="22">
        <f t="shared" si="165"/>
        <v>117309000</v>
      </c>
      <c r="FL21" s="138">
        <f t="shared" si="166"/>
        <v>9946000</v>
      </c>
      <c r="FM21" s="64">
        <f t="shared" si="167"/>
        <v>0</v>
      </c>
      <c r="FN21" s="64">
        <f t="shared" si="168"/>
        <v>0</v>
      </c>
      <c r="FO21" s="9">
        <f t="shared" si="169"/>
        <v>83727000</v>
      </c>
      <c r="FP21" s="64">
        <f t="shared" si="170"/>
        <v>73781000</v>
      </c>
      <c r="FQ21" s="118">
        <f t="shared" si="199"/>
        <v>66009000</v>
      </c>
      <c r="FR21" s="118">
        <f t="shared" si="171"/>
        <v>7772000</v>
      </c>
      <c r="FS21" s="284" t="str">
        <f t="shared" si="172"/>
        <v/>
      </c>
      <c r="FT21" s="189">
        <f t="shared" si="173"/>
        <v>9946000</v>
      </c>
      <c r="FU21" s="190">
        <f t="shared" si="200"/>
        <v>9946000</v>
      </c>
      <c r="FV21" s="190">
        <f t="shared" si="174"/>
        <v>0</v>
      </c>
      <c r="FW21" s="284" t="str">
        <f t="shared" si="175"/>
        <v/>
      </c>
      <c r="FX21" s="64">
        <f t="shared" si="176"/>
        <v>0</v>
      </c>
      <c r="FY21" s="189">
        <f t="shared" si="177"/>
        <v>0</v>
      </c>
      <c r="FZ21" s="189">
        <f t="shared" si="178"/>
        <v>0</v>
      </c>
      <c r="GA21" s="284" t="str">
        <f t="shared" si="179"/>
        <v/>
      </c>
      <c r="GB21" s="64">
        <f t="shared" si="180"/>
        <v>0</v>
      </c>
      <c r="GC21" s="189">
        <f t="shared" si="201"/>
        <v>0</v>
      </c>
      <c r="GD21" s="189">
        <f t="shared" si="181"/>
        <v>0</v>
      </c>
      <c r="GE21" s="284" t="str">
        <f t="shared" si="182"/>
        <v/>
      </c>
      <c r="GF21" s="285" t="str">
        <f t="shared" si="183"/>
        <v/>
      </c>
      <c r="GG21" s="6">
        <f t="shared" si="184"/>
        <v>0</v>
      </c>
      <c r="GH21" s="22">
        <f t="shared" si="185"/>
        <v>0</v>
      </c>
      <c r="GI21" s="138">
        <f t="shared" si="186"/>
        <v>0</v>
      </c>
      <c r="GJ21" s="9">
        <f t="shared" si="187"/>
        <v>43528000</v>
      </c>
      <c r="GK21" s="64">
        <f t="shared" si="188"/>
        <v>43528000</v>
      </c>
      <c r="GL21" s="286" t="str">
        <f t="shared" si="189"/>
        <v/>
      </c>
      <c r="GM21" s="64">
        <f t="shared" si="190"/>
        <v>0</v>
      </c>
      <c r="GN21" s="284" t="str">
        <f t="shared" si="191"/>
        <v/>
      </c>
      <c r="GO21" s="64">
        <f t="shared" si="192"/>
        <v>0</v>
      </c>
      <c r="GP21" s="284" t="str">
        <f t="shared" si="193"/>
        <v/>
      </c>
      <c r="GQ21" s="64">
        <f t="shared" si="194"/>
        <v>0</v>
      </c>
      <c r="GR21" s="284" t="str">
        <f t="shared" si="195"/>
        <v/>
      </c>
      <c r="GS21" s="479" t="str">
        <f t="shared" si="196"/>
        <v/>
      </c>
      <c r="GT21" s="496">
        <f t="shared" si="197"/>
        <v>43528000</v>
      </c>
      <c r="GU21" s="501">
        <f t="shared" si="202"/>
        <v>0</v>
      </c>
      <c r="GV21" s="491">
        <v>0</v>
      </c>
      <c r="GW21" s="491">
        <v>0</v>
      </c>
      <c r="GX21" s="501">
        <f t="shared" si="198"/>
        <v>43528000</v>
      </c>
      <c r="GY21" s="491">
        <v>43528000</v>
      </c>
      <c r="GZ21" s="491">
        <v>0</v>
      </c>
      <c r="HA21" s="491">
        <v>0</v>
      </c>
      <c r="HB21" s="495">
        <v>0</v>
      </c>
      <c r="HD21" s="325">
        <f t="shared" si="101"/>
        <v>7772000</v>
      </c>
    </row>
    <row r="22" spans="1:212" s="60" customFormat="1" ht="28.15" hidden="1" customHeight="1" thickBot="1" x14ac:dyDescent="0.45">
      <c r="A22" s="283" t="s">
        <v>323</v>
      </c>
      <c r="B22" s="281" t="s">
        <v>322</v>
      </c>
      <c r="C22" s="282" t="s">
        <v>280</v>
      </c>
      <c r="D22" s="19">
        <v>0</v>
      </c>
      <c r="E22" s="19">
        <v>90014000</v>
      </c>
      <c r="F22" s="19">
        <v>124079000</v>
      </c>
      <c r="G22" s="19">
        <v>0</v>
      </c>
      <c r="H22" s="19">
        <v>0</v>
      </c>
      <c r="I22" s="19">
        <v>0</v>
      </c>
      <c r="J22" s="19">
        <v>13677000</v>
      </c>
      <c r="K22" s="19">
        <v>0</v>
      </c>
      <c r="L22" s="19"/>
      <c r="M22" s="19"/>
      <c r="N22" s="19"/>
      <c r="O22" s="19"/>
      <c r="P22" s="19"/>
      <c r="Q22" s="8">
        <f t="shared" si="102"/>
        <v>227770000</v>
      </c>
      <c r="R22" s="12">
        <v>0</v>
      </c>
      <c r="S22" s="68">
        <v>79100000</v>
      </c>
      <c r="T22" s="68">
        <v>0</v>
      </c>
      <c r="U22" s="68">
        <v>10901000</v>
      </c>
      <c r="V22" s="68">
        <v>84092000</v>
      </c>
      <c r="W22" s="13">
        <v>0</v>
      </c>
      <c r="X22" s="69">
        <v>0</v>
      </c>
      <c r="Y22" s="69">
        <v>0</v>
      </c>
      <c r="Z22" s="69">
        <v>13677000</v>
      </c>
      <c r="AA22" s="69">
        <v>0</v>
      </c>
      <c r="AB22" s="69"/>
      <c r="AC22" s="69"/>
      <c r="AD22" s="69"/>
      <c r="AE22" s="69"/>
      <c r="AF22" s="69"/>
      <c r="AG22" s="10">
        <f t="shared" si="103"/>
        <v>187770000</v>
      </c>
      <c r="AH22" s="6">
        <f t="shared" si="104"/>
        <v>0</v>
      </c>
      <c r="AI22" s="11">
        <v>0</v>
      </c>
      <c r="AJ22" s="7">
        <f t="shared" si="105"/>
        <v>0</v>
      </c>
      <c r="AK22" s="70">
        <f t="shared" si="106"/>
        <v>0</v>
      </c>
      <c r="AL22" s="71">
        <v>0</v>
      </c>
      <c r="AM22" s="71">
        <v>0</v>
      </c>
      <c r="AN22" s="71">
        <v>0</v>
      </c>
      <c r="AO22" s="71">
        <v>0</v>
      </c>
      <c r="AP22" s="71">
        <v>0</v>
      </c>
      <c r="AQ22" s="80">
        <v>0</v>
      </c>
      <c r="AR22" s="71">
        <v>0</v>
      </c>
      <c r="AS22" s="10">
        <f t="shared" si="107"/>
        <v>0</v>
      </c>
      <c r="AT22" s="6">
        <f t="shared" si="108"/>
        <v>79100000</v>
      </c>
      <c r="AU22" s="11">
        <v>79100000</v>
      </c>
      <c r="AV22" s="7">
        <f t="shared" si="109"/>
        <v>0</v>
      </c>
      <c r="AW22" s="70">
        <f t="shared" si="110"/>
        <v>79100000</v>
      </c>
      <c r="AX22" s="136">
        <v>79100000</v>
      </c>
      <c r="AY22" s="136">
        <v>0</v>
      </c>
      <c r="AZ22" s="136">
        <v>0</v>
      </c>
      <c r="BA22" s="136">
        <v>0</v>
      </c>
      <c r="BB22" s="80">
        <v>0</v>
      </c>
      <c r="BC22" s="136">
        <v>0</v>
      </c>
      <c r="BD22" s="79">
        <f t="shared" si="111"/>
        <v>0</v>
      </c>
      <c r="BE22" s="6">
        <f t="shared" si="112"/>
        <v>0</v>
      </c>
      <c r="BF22" s="11">
        <v>0</v>
      </c>
      <c r="BG22" s="7">
        <f t="shared" si="113"/>
        <v>0</v>
      </c>
      <c r="BH22" s="178">
        <f t="shared" si="114"/>
        <v>0</v>
      </c>
      <c r="BI22" s="136">
        <v>0</v>
      </c>
      <c r="BJ22" s="136">
        <v>0</v>
      </c>
      <c r="BK22" s="136">
        <v>0</v>
      </c>
      <c r="BL22" s="80">
        <v>0</v>
      </c>
      <c r="BM22" s="136">
        <v>0</v>
      </c>
      <c r="BN22" s="79">
        <f t="shared" si="115"/>
        <v>0</v>
      </c>
      <c r="BO22" s="6">
        <f t="shared" si="116"/>
        <v>10901000</v>
      </c>
      <c r="BP22" s="11">
        <v>10901000</v>
      </c>
      <c r="BQ22" s="7">
        <f t="shared" si="117"/>
        <v>0</v>
      </c>
      <c r="BR22" s="178">
        <f t="shared" si="118"/>
        <v>10901000</v>
      </c>
      <c r="BS22" s="136">
        <v>10901000</v>
      </c>
      <c r="BT22" s="136">
        <v>0</v>
      </c>
      <c r="BU22" s="80">
        <v>0</v>
      </c>
      <c r="BV22" s="136">
        <v>0</v>
      </c>
      <c r="BW22" s="79">
        <f t="shared" si="119"/>
        <v>0</v>
      </c>
      <c r="BX22" s="6">
        <f t="shared" si="120"/>
        <v>84092000</v>
      </c>
      <c r="BY22" s="11">
        <v>84092000</v>
      </c>
      <c r="BZ22" s="7">
        <f t="shared" si="121"/>
        <v>0</v>
      </c>
      <c r="CA22" s="178">
        <f t="shared" si="122"/>
        <v>80592000</v>
      </c>
      <c r="CB22" s="80">
        <v>80592000</v>
      </c>
      <c r="CC22" s="79">
        <f t="shared" si="123"/>
        <v>3500000</v>
      </c>
      <c r="CD22" s="9">
        <f t="shared" si="124"/>
        <v>0</v>
      </c>
      <c r="CE22" s="13"/>
      <c r="CF22" s="21">
        <f t="shared" si="125"/>
        <v>0</v>
      </c>
      <c r="CG22" s="70">
        <f t="shared" si="126"/>
        <v>0</v>
      </c>
      <c r="CH22" s="71"/>
      <c r="CI22" s="136"/>
      <c r="CJ22" s="136"/>
      <c r="CK22" s="136"/>
      <c r="CL22" s="177"/>
      <c r="CM22" s="80"/>
      <c r="CN22" s="136"/>
      <c r="CO22" s="20">
        <f t="shared" si="127"/>
        <v>0</v>
      </c>
      <c r="CP22" s="107">
        <f t="shared" si="128"/>
        <v>0</v>
      </c>
      <c r="CQ22" s="13"/>
      <c r="CR22" s="108">
        <f t="shared" si="129"/>
        <v>0</v>
      </c>
      <c r="CS22" s="109">
        <f t="shared" si="130"/>
        <v>0</v>
      </c>
      <c r="CT22" s="136"/>
      <c r="CU22" s="136"/>
      <c r="CV22" s="136"/>
      <c r="CW22" s="177"/>
      <c r="CX22" s="80"/>
      <c r="CY22" s="13"/>
      <c r="CZ22" s="110">
        <f t="shared" si="131"/>
        <v>0</v>
      </c>
      <c r="DA22" s="6">
        <f t="shared" si="132"/>
        <v>0</v>
      </c>
      <c r="DB22" s="11">
        <v>0</v>
      </c>
      <c r="DC22" s="7">
        <f t="shared" si="133"/>
        <v>0</v>
      </c>
      <c r="DD22" s="178">
        <f t="shared" si="134"/>
        <v>0</v>
      </c>
      <c r="DE22" s="136">
        <v>0</v>
      </c>
      <c r="DF22" s="136">
        <v>0</v>
      </c>
      <c r="DG22" s="136">
        <v>0</v>
      </c>
      <c r="DH22" s="80">
        <v>0</v>
      </c>
      <c r="DI22" s="136">
        <v>0</v>
      </c>
      <c r="DJ22" s="79">
        <f t="shared" si="135"/>
        <v>0</v>
      </c>
      <c r="DK22" s="6">
        <f t="shared" si="136"/>
        <v>13677000</v>
      </c>
      <c r="DL22" s="11">
        <v>13677000</v>
      </c>
      <c r="DM22" s="7">
        <f t="shared" si="137"/>
        <v>0</v>
      </c>
      <c r="DN22" s="178">
        <f t="shared" si="138"/>
        <v>13677000</v>
      </c>
      <c r="DO22" s="136">
        <v>13677000</v>
      </c>
      <c r="DP22" s="136">
        <v>0</v>
      </c>
      <c r="DQ22" s="80">
        <v>0</v>
      </c>
      <c r="DR22" s="11">
        <v>0</v>
      </c>
      <c r="DS22" s="8">
        <f t="shared" si="139"/>
        <v>0</v>
      </c>
      <c r="DT22" s="6">
        <f t="shared" si="140"/>
        <v>0</v>
      </c>
      <c r="DU22" s="11">
        <v>0</v>
      </c>
      <c r="DV22" s="7">
        <f t="shared" si="141"/>
        <v>0</v>
      </c>
      <c r="DW22" s="178">
        <f t="shared" si="142"/>
        <v>0</v>
      </c>
      <c r="DX22" s="80">
        <v>0</v>
      </c>
      <c r="DY22" s="79">
        <f t="shared" si="143"/>
        <v>0</v>
      </c>
      <c r="DZ22" s="135">
        <f t="shared" si="144"/>
        <v>0</v>
      </c>
      <c r="EA22" s="136"/>
      <c r="EB22" s="70">
        <f t="shared" si="145"/>
        <v>0</v>
      </c>
      <c r="EC22" s="109">
        <f t="shared" si="146"/>
        <v>0</v>
      </c>
      <c r="ED22" s="136"/>
      <c r="EE22" s="71"/>
      <c r="EF22" s="71"/>
      <c r="EG22" s="188"/>
      <c r="EH22" s="80"/>
      <c r="EI22" s="468">
        <f t="shared" si="147"/>
        <v>0</v>
      </c>
      <c r="EJ22" s="135">
        <f t="shared" si="148"/>
        <v>0</v>
      </c>
      <c r="EK22" s="136"/>
      <c r="EL22" s="70">
        <f t="shared" si="149"/>
        <v>0</v>
      </c>
      <c r="EM22" s="109">
        <f t="shared" si="150"/>
        <v>0</v>
      </c>
      <c r="EN22" s="71"/>
      <c r="EO22" s="80"/>
      <c r="EP22" s="468">
        <f t="shared" si="151"/>
        <v>0</v>
      </c>
      <c r="EQ22" s="135">
        <f t="shared" si="152"/>
        <v>0</v>
      </c>
      <c r="ER22" s="136"/>
      <c r="ES22" s="70">
        <f t="shared" si="153"/>
        <v>0</v>
      </c>
      <c r="ET22" s="109">
        <f t="shared" si="154"/>
        <v>0</v>
      </c>
      <c r="EU22" s="80"/>
      <c r="EV22" s="468">
        <f t="shared" si="155"/>
        <v>0</v>
      </c>
      <c r="EW22" s="135">
        <f t="shared" si="156"/>
        <v>0</v>
      </c>
      <c r="EX22" s="136"/>
      <c r="EY22" s="70">
        <f t="shared" si="157"/>
        <v>0</v>
      </c>
      <c r="EZ22" s="109">
        <f t="shared" si="158"/>
        <v>0</v>
      </c>
      <c r="FA22" s="71"/>
      <c r="FB22" s="80"/>
      <c r="FC22" s="468">
        <f t="shared" si="159"/>
        <v>0</v>
      </c>
      <c r="FD22" s="135">
        <f t="shared" si="160"/>
        <v>0</v>
      </c>
      <c r="FE22" s="136"/>
      <c r="FF22" s="70">
        <f t="shared" si="161"/>
        <v>0</v>
      </c>
      <c r="FG22" s="109">
        <f t="shared" si="162"/>
        <v>0</v>
      </c>
      <c r="FH22" s="80"/>
      <c r="FI22" s="468">
        <f t="shared" si="163"/>
        <v>0</v>
      </c>
      <c r="FJ22" s="6">
        <f t="shared" si="164"/>
        <v>187770000</v>
      </c>
      <c r="FK22" s="22">
        <f t="shared" si="165"/>
        <v>174093000</v>
      </c>
      <c r="FL22" s="138">
        <f t="shared" si="166"/>
        <v>13677000</v>
      </c>
      <c r="FM22" s="64">
        <f t="shared" si="167"/>
        <v>0</v>
      </c>
      <c r="FN22" s="64">
        <f t="shared" si="168"/>
        <v>0</v>
      </c>
      <c r="FO22" s="9">
        <f t="shared" si="169"/>
        <v>184270000</v>
      </c>
      <c r="FP22" s="64">
        <f t="shared" si="170"/>
        <v>170593000</v>
      </c>
      <c r="FQ22" s="118">
        <f t="shared" si="199"/>
        <v>90001000</v>
      </c>
      <c r="FR22" s="118">
        <f t="shared" si="171"/>
        <v>80592000</v>
      </c>
      <c r="FS22" s="284" t="str">
        <f t="shared" si="172"/>
        <v/>
      </c>
      <c r="FT22" s="189">
        <f t="shared" si="173"/>
        <v>13677000</v>
      </c>
      <c r="FU22" s="190">
        <f t="shared" si="200"/>
        <v>13677000</v>
      </c>
      <c r="FV22" s="190">
        <f t="shared" si="174"/>
        <v>0</v>
      </c>
      <c r="FW22" s="284" t="str">
        <f t="shared" si="175"/>
        <v/>
      </c>
      <c r="FX22" s="64">
        <f t="shared" si="176"/>
        <v>0</v>
      </c>
      <c r="FY22" s="189">
        <f t="shared" si="177"/>
        <v>0</v>
      </c>
      <c r="FZ22" s="189">
        <f t="shared" si="178"/>
        <v>0</v>
      </c>
      <c r="GA22" s="284" t="str">
        <f t="shared" si="179"/>
        <v/>
      </c>
      <c r="GB22" s="64">
        <f t="shared" si="180"/>
        <v>0</v>
      </c>
      <c r="GC22" s="189">
        <f t="shared" si="201"/>
        <v>0</v>
      </c>
      <c r="GD22" s="189">
        <f t="shared" si="181"/>
        <v>0</v>
      </c>
      <c r="GE22" s="284" t="str">
        <f t="shared" si="182"/>
        <v/>
      </c>
      <c r="GF22" s="285" t="str">
        <f t="shared" si="183"/>
        <v/>
      </c>
      <c r="GG22" s="6">
        <f t="shared" si="184"/>
        <v>0</v>
      </c>
      <c r="GH22" s="22">
        <f t="shared" si="185"/>
        <v>0</v>
      </c>
      <c r="GI22" s="138">
        <f t="shared" si="186"/>
        <v>0</v>
      </c>
      <c r="GJ22" s="9">
        <f t="shared" si="187"/>
        <v>3500000</v>
      </c>
      <c r="GK22" s="64">
        <f t="shared" si="188"/>
        <v>3500000</v>
      </c>
      <c r="GL22" s="286" t="str">
        <f t="shared" si="189"/>
        <v/>
      </c>
      <c r="GM22" s="64">
        <f t="shared" si="190"/>
        <v>0</v>
      </c>
      <c r="GN22" s="284" t="str">
        <f t="shared" si="191"/>
        <v/>
      </c>
      <c r="GO22" s="64">
        <f t="shared" si="192"/>
        <v>0</v>
      </c>
      <c r="GP22" s="284" t="str">
        <f t="shared" si="193"/>
        <v/>
      </c>
      <c r="GQ22" s="64">
        <f t="shared" si="194"/>
        <v>0</v>
      </c>
      <c r="GR22" s="284" t="str">
        <f t="shared" si="195"/>
        <v/>
      </c>
      <c r="GS22" s="479" t="str">
        <f t="shared" si="196"/>
        <v/>
      </c>
      <c r="GT22" s="496">
        <f t="shared" si="197"/>
        <v>3500000</v>
      </c>
      <c r="GU22" s="501">
        <f t="shared" si="202"/>
        <v>0</v>
      </c>
      <c r="GV22" s="491">
        <v>0</v>
      </c>
      <c r="GW22" s="491">
        <v>0</v>
      </c>
      <c r="GX22" s="501">
        <f t="shared" si="198"/>
        <v>3500000</v>
      </c>
      <c r="GY22" s="491">
        <v>3500000</v>
      </c>
      <c r="GZ22" s="491">
        <v>0</v>
      </c>
      <c r="HA22" s="491">
        <v>0</v>
      </c>
      <c r="HB22" s="495">
        <v>0</v>
      </c>
      <c r="HD22" s="325">
        <f t="shared" si="101"/>
        <v>80592000</v>
      </c>
    </row>
    <row r="23" spans="1:212" s="60" customFormat="1" ht="28.15" hidden="1" customHeight="1" thickBot="1" x14ac:dyDescent="0.45">
      <c r="A23" s="283" t="s">
        <v>325</v>
      </c>
      <c r="B23" s="281" t="s">
        <v>324</v>
      </c>
      <c r="C23" s="282" t="s">
        <v>280</v>
      </c>
      <c r="D23" s="19">
        <v>0</v>
      </c>
      <c r="E23" s="19">
        <v>62741000</v>
      </c>
      <c r="F23" s="19">
        <v>60017000</v>
      </c>
      <c r="G23" s="19">
        <v>0</v>
      </c>
      <c r="H23" s="19">
        <v>0</v>
      </c>
      <c r="I23" s="19">
        <v>0</v>
      </c>
      <c r="J23" s="19">
        <v>12759000</v>
      </c>
      <c r="K23" s="19">
        <v>0</v>
      </c>
      <c r="L23" s="19"/>
      <c r="M23" s="19"/>
      <c r="N23" s="19"/>
      <c r="O23" s="19"/>
      <c r="P23" s="19"/>
      <c r="Q23" s="8">
        <f t="shared" si="102"/>
        <v>135517000</v>
      </c>
      <c r="R23" s="12">
        <v>0</v>
      </c>
      <c r="S23" s="68">
        <v>62741000</v>
      </c>
      <c r="T23" s="68">
        <v>0</v>
      </c>
      <c r="U23" s="68">
        <v>0</v>
      </c>
      <c r="V23" s="68">
        <v>403000</v>
      </c>
      <c r="W23" s="13">
        <v>0</v>
      </c>
      <c r="X23" s="69">
        <v>0</v>
      </c>
      <c r="Y23" s="69">
        <v>0</v>
      </c>
      <c r="Z23" s="69">
        <v>12759000</v>
      </c>
      <c r="AA23" s="69">
        <v>0</v>
      </c>
      <c r="AB23" s="69"/>
      <c r="AC23" s="69"/>
      <c r="AD23" s="69"/>
      <c r="AE23" s="69"/>
      <c r="AF23" s="69"/>
      <c r="AG23" s="10">
        <f t="shared" si="103"/>
        <v>75903000</v>
      </c>
      <c r="AH23" s="6">
        <f t="shared" si="104"/>
        <v>0</v>
      </c>
      <c r="AI23" s="11">
        <v>0</v>
      </c>
      <c r="AJ23" s="7">
        <f t="shared" si="105"/>
        <v>0</v>
      </c>
      <c r="AK23" s="70">
        <f t="shared" si="106"/>
        <v>0</v>
      </c>
      <c r="AL23" s="71">
        <v>0</v>
      </c>
      <c r="AM23" s="71">
        <v>0</v>
      </c>
      <c r="AN23" s="71">
        <v>0</v>
      </c>
      <c r="AO23" s="71">
        <v>0</v>
      </c>
      <c r="AP23" s="71">
        <v>0</v>
      </c>
      <c r="AQ23" s="80">
        <v>0</v>
      </c>
      <c r="AR23" s="71">
        <v>0</v>
      </c>
      <c r="AS23" s="10">
        <f t="shared" si="107"/>
        <v>0</v>
      </c>
      <c r="AT23" s="6">
        <f t="shared" si="108"/>
        <v>62741000</v>
      </c>
      <c r="AU23" s="11">
        <v>62741000</v>
      </c>
      <c r="AV23" s="7">
        <f t="shared" si="109"/>
        <v>0</v>
      </c>
      <c r="AW23" s="70">
        <f t="shared" si="110"/>
        <v>62741000</v>
      </c>
      <c r="AX23" s="136">
        <v>62741000</v>
      </c>
      <c r="AY23" s="136">
        <v>0</v>
      </c>
      <c r="AZ23" s="136">
        <v>0</v>
      </c>
      <c r="BA23" s="136">
        <v>0</v>
      </c>
      <c r="BB23" s="80">
        <v>0</v>
      </c>
      <c r="BC23" s="136">
        <v>0</v>
      </c>
      <c r="BD23" s="79">
        <f t="shared" si="111"/>
        <v>0</v>
      </c>
      <c r="BE23" s="6">
        <f t="shared" si="112"/>
        <v>0</v>
      </c>
      <c r="BF23" s="11">
        <v>0</v>
      </c>
      <c r="BG23" s="7">
        <f t="shared" si="113"/>
        <v>0</v>
      </c>
      <c r="BH23" s="178">
        <f t="shared" si="114"/>
        <v>0</v>
      </c>
      <c r="BI23" s="136">
        <v>0</v>
      </c>
      <c r="BJ23" s="136">
        <v>0</v>
      </c>
      <c r="BK23" s="136">
        <v>0</v>
      </c>
      <c r="BL23" s="80">
        <v>0</v>
      </c>
      <c r="BM23" s="136">
        <v>0</v>
      </c>
      <c r="BN23" s="79">
        <f t="shared" si="115"/>
        <v>0</v>
      </c>
      <c r="BO23" s="6">
        <f t="shared" si="116"/>
        <v>0</v>
      </c>
      <c r="BP23" s="11">
        <v>0</v>
      </c>
      <c r="BQ23" s="7">
        <f t="shared" si="117"/>
        <v>0</v>
      </c>
      <c r="BR23" s="178">
        <f t="shared" si="118"/>
        <v>0</v>
      </c>
      <c r="BS23" s="136">
        <v>0</v>
      </c>
      <c r="BT23" s="136">
        <v>0</v>
      </c>
      <c r="BU23" s="80">
        <v>0</v>
      </c>
      <c r="BV23" s="136">
        <v>0</v>
      </c>
      <c r="BW23" s="79">
        <f t="shared" si="119"/>
        <v>0</v>
      </c>
      <c r="BX23" s="6">
        <f t="shared" si="120"/>
        <v>403000</v>
      </c>
      <c r="BY23" s="11">
        <v>403000</v>
      </c>
      <c r="BZ23" s="7">
        <f t="shared" si="121"/>
        <v>0</v>
      </c>
      <c r="CA23" s="178">
        <f t="shared" si="122"/>
        <v>403000</v>
      </c>
      <c r="CB23" s="80">
        <v>403000</v>
      </c>
      <c r="CC23" s="79">
        <f t="shared" si="123"/>
        <v>0</v>
      </c>
      <c r="CD23" s="9">
        <f t="shared" si="124"/>
        <v>0</v>
      </c>
      <c r="CE23" s="13"/>
      <c r="CF23" s="21">
        <f t="shared" si="125"/>
        <v>0</v>
      </c>
      <c r="CG23" s="70">
        <f t="shared" si="126"/>
        <v>0</v>
      </c>
      <c r="CH23" s="71"/>
      <c r="CI23" s="136"/>
      <c r="CJ23" s="136"/>
      <c r="CK23" s="136"/>
      <c r="CL23" s="177"/>
      <c r="CM23" s="80"/>
      <c r="CN23" s="136"/>
      <c r="CO23" s="20">
        <f t="shared" si="127"/>
        <v>0</v>
      </c>
      <c r="CP23" s="107">
        <f t="shared" si="128"/>
        <v>0</v>
      </c>
      <c r="CQ23" s="13"/>
      <c r="CR23" s="108">
        <f t="shared" si="129"/>
        <v>0</v>
      </c>
      <c r="CS23" s="109">
        <f t="shared" si="130"/>
        <v>0</v>
      </c>
      <c r="CT23" s="136"/>
      <c r="CU23" s="136"/>
      <c r="CV23" s="136"/>
      <c r="CW23" s="177"/>
      <c r="CX23" s="80"/>
      <c r="CY23" s="13"/>
      <c r="CZ23" s="110">
        <f t="shared" si="131"/>
        <v>0</v>
      </c>
      <c r="DA23" s="6">
        <f t="shared" si="132"/>
        <v>0</v>
      </c>
      <c r="DB23" s="11">
        <v>0</v>
      </c>
      <c r="DC23" s="7">
        <f t="shared" si="133"/>
        <v>0</v>
      </c>
      <c r="DD23" s="178">
        <f t="shared" si="134"/>
        <v>0</v>
      </c>
      <c r="DE23" s="136">
        <v>0</v>
      </c>
      <c r="DF23" s="136">
        <v>0</v>
      </c>
      <c r="DG23" s="136">
        <v>0</v>
      </c>
      <c r="DH23" s="80">
        <v>0</v>
      </c>
      <c r="DI23" s="136">
        <v>0</v>
      </c>
      <c r="DJ23" s="79">
        <f t="shared" si="135"/>
        <v>0</v>
      </c>
      <c r="DK23" s="6">
        <f t="shared" si="136"/>
        <v>12759000</v>
      </c>
      <c r="DL23" s="11">
        <v>12759000</v>
      </c>
      <c r="DM23" s="7">
        <f t="shared" si="137"/>
        <v>0</v>
      </c>
      <c r="DN23" s="178">
        <f t="shared" si="138"/>
        <v>12759000</v>
      </c>
      <c r="DO23" s="136">
        <v>12759000</v>
      </c>
      <c r="DP23" s="136">
        <v>0</v>
      </c>
      <c r="DQ23" s="80">
        <v>0</v>
      </c>
      <c r="DR23" s="11">
        <v>0</v>
      </c>
      <c r="DS23" s="8">
        <f t="shared" si="139"/>
        <v>0</v>
      </c>
      <c r="DT23" s="6">
        <f t="shared" si="140"/>
        <v>0</v>
      </c>
      <c r="DU23" s="11">
        <v>0</v>
      </c>
      <c r="DV23" s="7">
        <f t="shared" si="141"/>
        <v>0</v>
      </c>
      <c r="DW23" s="178">
        <f t="shared" si="142"/>
        <v>0</v>
      </c>
      <c r="DX23" s="80">
        <v>0</v>
      </c>
      <c r="DY23" s="79">
        <f t="shared" si="143"/>
        <v>0</v>
      </c>
      <c r="DZ23" s="135">
        <f t="shared" si="144"/>
        <v>0</v>
      </c>
      <c r="EA23" s="136"/>
      <c r="EB23" s="70">
        <f t="shared" si="145"/>
        <v>0</v>
      </c>
      <c r="EC23" s="109">
        <f t="shared" si="146"/>
        <v>0</v>
      </c>
      <c r="ED23" s="136"/>
      <c r="EE23" s="71"/>
      <c r="EF23" s="71"/>
      <c r="EG23" s="188"/>
      <c r="EH23" s="80"/>
      <c r="EI23" s="468">
        <f t="shared" si="147"/>
        <v>0</v>
      </c>
      <c r="EJ23" s="135">
        <f t="shared" si="148"/>
        <v>0</v>
      </c>
      <c r="EK23" s="136"/>
      <c r="EL23" s="70">
        <f t="shared" si="149"/>
        <v>0</v>
      </c>
      <c r="EM23" s="109">
        <f t="shared" si="150"/>
        <v>0</v>
      </c>
      <c r="EN23" s="71"/>
      <c r="EO23" s="80"/>
      <c r="EP23" s="468">
        <f t="shared" si="151"/>
        <v>0</v>
      </c>
      <c r="EQ23" s="135">
        <f t="shared" si="152"/>
        <v>0</v>
      </c>
      <c r="ER23" s="136"/>
      <c r="ES23" s="70">
        <f t="shared" si="153"/>
        <v>0</v>
      </c>
      <c r="ET23" s="109">
        <f t="shared" si="154"/>
        <v>0</v>
      </c>
      <c r="EU23" s="80"/>
      <c r="EV23" s="468">
        <f t="shared" si="155"/>
        <v>0</v>
      </c>
      <c r="EW23" s="135">
        <f t="shared" si="156"/>
        <v>0</v>
      </c>
      <c r="EX23" s="136"/>
      <c r="EY23" s="70">
        <f t="shared" si="157"/>
        <v>0</v>
      </c>
      <c r="EZ23" s="109">
        <f t="shared" si="158"/>
        <v>0</v>
      </c>
      <c r="FA23" s="71"/>
      <c r="FB23" s="80"/>
      <c r="FC23" s="468">
        <f t="shared" si="159"/>
        <v>0</v>
      </c>
      <c r="FD23" s="135">
        <f t="shared" si="160"/>
        <v>0</v>
      </c>
      <c r="FE23" s="136"/>
      <c r="FF23" s="70">
        <f t="shared" si="161"/>
        <v>0</v>
      </c>
      <c r="FG23" s="109">
        <f t="shared" si="162"/>
        <v>0</v>
      </c>
      <c r="FH23" s="80"/>
      <c r="FI23" s="468">
        <f t="shared" si="163"/>
        <v>0</v>
      </c>
      <c r="FJ23" s="6">
        <f t="shared" si="164"/>
        <v>75903000</v>
      </c>
      <c r="FK23" s="22">
        <f t="shared" si="165"/>
        <v>63144000</v>
      </c>
      <c r="FL23" s="138">
        <f t="shared" si="166"/>
        <v>12759000</v>
      </c>
      <c r="FM23" s="64">
        <f t="shared" si="167"/>
        <v>0</v>
      </c>
      <c r="FN23" s="64">
        <f t="shared" si="168"/>
        <v>0</v>
      </c>
      <c r="FO23" s="9">
        <f t="shared" si="169"/>
        <v>75903000</v>
      </c>
      <c r="FP23" s="64">
        <f t="shared" si="170"/>
        <v>63144000</v>
      </c>
      <c r="FQ23" s="118">
        <f t="shared" si="199"/>
        <v>62741000</v>
      </c>
      <c r="FR23" s="118">
        <f t="shared" si="171"/>
        <v>403000</v>
      </c>
      <c r="FS23" s="284" t="str">
        <f t="shared" si="172"/>
        <v/>
      </c>
      <c r="FT23" s="189">
        <f t="shared" si="173"/>
        <v>12759000</v>
      </c>
      <c r="FU23" s="190">
        <f t="shared" si="200"/>
        <v>12759000</v>
      </c>
      <c r="FV23" s="190">
        <f t="shared" si="174"/>
        <v>0</v>
      </c>
      <c r="FW23" s="284" t="str">
        <f t="shared" si="175"/>
        <v/>
      </c>
      <c r="FX23" s="64">
        <f t="shared" si="176"/>
        <v>0</v>
      </c>
      <c r="FY23" s="189">
        <f t="shared" si="177"/>
        <v>0</v>
      </c>
      <c r="FZ23" s="189">
        <f t="shared" si="178"/>
        <v>0</v>
      </c>
      <c r="GA23" s="284" t="str">
        <f t="shared" si="179"/>
        <v/>
      </c>
      <c r="GB23" s="64">
        <f t="shared" si="180"/>
        <v>0</v>
      </c>
      <c r="GC23" s="189">
        <f t="shared" si="201"/>
        <v>0</v>
      </c>
      <c r="GD23" s="189">
        <f t="shared" si="181"/>
        <v>0</v>
      </c>
      <c r="GE23" s="284" t="str">
        <f t="shared" si="182"/>
        <v/>
      </c>
      <c r="GF23" s="285" t="str">
        <f t="shared" si="183"/>
        <v/>
      </c>
      <c r="GG23" s="6">
        <f t="shared" si="184"/>
        <v>0</v>
      </c>
      <c r="GH23" s="22">
        <f t="shared" si="185"/>
        <v>0</v>
      </c>
      <c r="GI23" s="138">
        <f t="shared" si="186"/>
        <v>0</v>
      </c>
      <c r="GJ23" s="9">
        <f t="shared" si="187"/>
        <v>0</v>
      </c>
      <c r="GK23" s="64">
        <f t="shared" si="188"/>
        <v>0</v>
      </c>
      <c r="GL23" s="286" t="str">
        <f t="shared" si="189"/>
        <v/>
      </c>
      <c r="GM23" s="64">
        <f t="shared" si="190"/>
        <v>0</v>
      </c>
      <c r="GN23" s="284" t="str">
        <f t="shared" si="191"/>
        <v/>
      </c>
      <c r="GO23" s="64">
        <f t="shared" si="192"/>
        <v>0</v>
      </c>
      <c r="GP23" s="284" t="str">
        <f t="shared" si="193"/>
        <v/>
      </c>
      <c r="GQ23" s="64">
        <f t="shared" si="194"/>
        <v>0</v>
      </c>
      <c r="GR23" s="284" t="str">
        <f t="shared" si="195"/>
        <v/>
      </c>
      <c r="GS23" s="479" t="str">
        <f t="shared" si="196"/>
        <v/>
      </c>
      <c r="GT23" s="496">
        <f t="shared" si="197"/>
        <v>0</v>
      </c>
      <c r="GU23" s="501">
        <f t="shared" si="202"/>
        <v>0</v>
      </c>
      <c r="GV23" s="491">
        <v>0</v>
      </c>
      <c r="GW23" s="491">
        <v>0</v>
      </c>
      <c r="GX23" s="501">
        <f t="shared" si="198"/>
        <v>0</v>
      </c>
      <c r="GY23" s="491">
        <v>0</v>
      </c>
      <c r="GZ23" s="491">
        <v>0</v>
      </c>
      <c r="HA23" s="491">
        <v>0</v>
      </c>
      <c r="HB23" s="495">
        <v>0</v>
      </c>
      <c r="HD23" s="325">
        <f t="shared" si="101"/>
        <v>403000</v>
      </c>
    </row>
    <row r="24" spans="1:212" s="60" customFormat="1" ht="28.15" hidden="1" customHeight="1" thickBot="1" x14ac:dyDescent="0.45">
      <c r="A24" s="283" t="s">
        <v>327</v>
      </c>
      <c r="B24" s="281" t="s">
        <v>326</v>
      </c>
      <c r="C24" s="282" t="s">
        <v>280</v>
      </c>
      <c r="D24" s="19">
        <v>0</v>
      </c>
      <c r="E24" s="19">
        <v>6000</v>
      </c>
      <c r="F24" s="19">
        <v>65823000</v>
      </c>
      <c r="G24" s="19">
        <v>0</v>
      </c>
      <c r="H24" s="19">
        <v>0</v>
      </c>
      <c r="I24" s="19">
        <v>0</v>
      </c>
      <c r="J24" s="19">
        <v>3455000</v>
      </c>
      <c r="K24" s="19">
        <v>0</v>
      </c>
      <c r="L24" s="19"/>
      <c r="M24" s="19"/>
      <c r="N24" s="19"/>
      <c r="O24" s="19"/>
      <c r="P24" s="19"/>
      <c r="Q24" s="8">
        <f t="shared" si="102"/>
        <v>69284000</v>
      </c>
      <c r="R24" s="12">
        <v>0</v>
      </c>
      <c r="S24" s="68">
        <v>0</v>
      </c>
      <c r="T24" s="68">
        <v>0</v>
      </c>
      <c r="U24" s="68">
        <v>6000</v>
      </c>
      <c r="V24" s="68">
        <v>9823000</v>
      </c>
      <c r="W24" s="13">
        <v>0</v>
      </c>
      <c r="X24" s="69">
        <v>0</v>
      </c>
      <c r="Y24" s="69">
        <v>0</v>
      </c>
      <c r="Z24" s="69">
        <v>3455000</v>
      </c>
      <c r="AA24" s="69">
        <v>0</v>
      </c>
      <c r="AB24" s="69"/>
      <c r="AC24" s="69"/>
      <c r="AD24" s="69"/>
      <c r="AE24" s="69"/>
      <c r="AF24" s="69"/>
      <c r="AG24" s="10">
        <f t="shared" si="103"/>
        <v>13284000</v>
      </c>
      <c r="AH24" s="6">
        <f t="shared" si="104"/>
        <v>0</v>
      </c>
      <c r="AI24" s="11">
        <v>0</v>
      </c>
      <c r="AJ24" s="7">
        <f t="shared" si="105"/>
        <v>0</v>
      </c>
      <c r="AK24" s="70">
        <f t="shared" si="106"/>
        <v>0</v>
      </c>
      <c r="AL24" s="71">
        <v>0</v>
      </c>
      <c r="AM24" s="71">
        <v>0</v>
      </c>
      <c r="AN24" s="71">
        <v>0</v>
      </c>
      <c r="AO24" s="71">
        <v>0</v>
      </c>
      <c r="AP24" s="71">
        <v>0</v>
      </c>
      <c r="AQ24" s="80">
        <v>0</v>
      </c>
      <c r="AR24" s="71">
        <v>0</v>
      </c>
      <c r="AS24" s="10">
        <f t="shared" si="107"/>
        <v>0</v>
      </c>
      <c r="AT24" s="6">
        <f t="shared" si="108"/>
        <v>0</v>
      </c>
      <c r="AU24" s="11">
        <v>0</v>
      </c>
      <c r="AV24" s="7">
        <f t="shared" si="109"/>
        <v>0</v>
      </c>
      <c r="AW24" s="70">
        <f t="shared" si="110"/>
        <v>0</v>
      </c>
      <c r="AX24" s="136">
        <v>0</v>
      </c>
      <c r="AY24" s="136">
        <v>0</v>
      </c>
      <c r="AZ24" s="136">
        <v>0</v>
      </c>
      <c r="BA24" s="136">
        <v>0</v>
      </c>
      <c r="BB24" s="80">
        <v>0</v>
      </c>
      <c r="BC24" s="136">
        <v>0</v>
      </c>
      <c r="BD24" s="79">
        <f t="shared" si="111"/>
        <v>0</v>
      </c>
      <c r="BE24" s="6">
        <f t="shared" si="112"/>
        <v>0</v>
      </c>
      <c r="BF24" s="11">
        <v>0</v>
      </c>
      <c r="BG24" s="7">
        <f t="shared" si="113"/>
        <v>0</v>
      </c>
      <c r="BH24" s="178">
        <f t="shared" si="114"/>
        <v>0</v>
      </c>
      <c r="BI24" s="136">
        <v>0</v>
      </c>
      <c r="BJ24" s="136">
        <v>0</v>
      </c>
      <c r="BK24" s="136">
        <v>0</v>
      </c>
      <c r="BL24" s="80">
        <v>0</v>
      </c>
      <c r="BM24" s="136">
        <v>0</v>
      </c>
      <c r="BN24" s="79">
        <f t="shared" si="115"/>
        <v>0</v>
      </c>
      <c r="BO24" s="6">
        <f t="shared" si="116"/>
        <v>6000</v>
      </c>
      <c r="BP24" s="11">
        <v>6000</v>
      </c>
      <c r="BQ24" s="7">
        <f t="shared" si="117"/>
        <v>0</v>
      </c>
      <c r="BR24" s="178">
        <f t="shared" si="118"/>
        <v>0</v>
      </c>
      <c r="BS24" s="136">
        <v>0</v>
      </c>
      <c r="BT24" s="136">
        <v>0</v>
      </c>
      <c r="BU24" s="80">
        <v>0</v>
      </c>
      <c r="BV24" s="136">
        <v>0</v>
      </c>
      <c r="BW24" s="79">
        <f t="shared" si="119"/>
        <v>6000</v>
      </c>
      <c r="BX24" s="6">
        <f t="shared" si="120"/>
        <v>9823000</v>
      </c>
      <c r="BY24" s="11">
        <v>9823000</v>
      </c>
      <c r="BZ24" s="7">
        <f t="shared" si="121"/>
        <v>0</v>
      </c>
      <c r="CA24" s="178">
        <f t="shared" si="122"/>
        <v>0</v>
      </c>
      <c r="CB24" s="80">
        <v>0</v>
      </c>
      <c r="CC24" s="79">
        <f t="shared" si="123"/>
        <v>9823000</v>
      </c>
      <c r="CD24" s="9">
        <f t="shared" si="124"/>
        <v>0</v>
      </c>
      <c r="CE24" s="13"/>
      <c r="CF24" s="21">
        <f t="shared" si="125"/>
        <v>0</v>
      </c>
      <c r="CG24" s="70">
        <f t="shared" si="126"/>
        <v>0</v>
      </c>
      <c r="CH24" s="71"/>
      <c r="CI24" s="136"/>
      <c r="CJ24" s="136"/>
      <c r="CK24" s="136"/>
      <c r="CL24" s="177"/>
      <c r="CM24" s="80"/>
      <c r="CN24" s="136"/>
      <c r="CO24" s="20">
        <f t="shared" si="127"/>
        <v>0</v>
      </c>
      <c r="CP24" s="107">
        <f t="shared" si="128"/>
        <v>0</v>
      </c>
      <c r="CQ24" s="13"/>
      <c r="CR24" s="108">
        <f t="shared" si="129"/>
        <v>0</v>
      </c>
      <c r="CS24" s="109">
        <f t="shared" si="130"/>
        <v>0</v>
      </c>
      <c r="CT24" s="136"/>
      <c r="CU24" s="136"/>
      <c r="CV24" s="136"/>
      <c r="CW24" s="177"/>
      <c r="CX24" s="80"/>
      <c r="CY24" s="13"/>
      <c r="CZ24" s="110">
        <f t="shared" si="131"/>
        <v>0</v>
      </c>
      <c r="DA24" s="6">
        <f t="shared" si="132"/>
        <v>0</v>
      </c>
      <c r="DB24" s="11">
        <v>0</v>
      </c>
      <c r="DC24" s="7">
        <f t="shared" si="133"/>
        <v>0</v>
      </c>
      <c r="DD24" s="178">
        <f t="shared" si="134"/>
        <v>0</v>
      </c>
      <c r="DE24" s="136">
        <v>0</v>
      </c>
      <c r="DF24" s="136">
        <v>0</v>
      </c>
      <c r="DG24" s="136">
        <v>0</v>
      </c>
      <c r="DH24" s="80">
        <v>0</v>
      </c>
      <c r="DI24" s="136">
        <v>0</v>
      </c>
      <c r="DJ24" s="79">
        <f t="shared" si="135"/>
        <v>0</v>
      </c>
      <c r="DK24" s="6">
        <f t="shared" si="136"/>
        <v>3455000</v>
      </c>
      <c r="DL24" s="11">
        <v>3455000</v>
      </c>
      <c r="DM24" s="7">
        <f t="shared" si="137"/>
        <v>0</v>
      </c>
      <c r="DN24" s="178">
        <f t="shared" si="138"/>
        <v>0</v>
      </c>
      <c r="DO24" s="136">
        <v>0</v>
      </c>
      <c r="DP24" s="136">
        <v>0</v>
      </c>
      <c r="DQ24" s="80">
        <v>0</v>
      </c>
      <c r="DR24" s="11">
        <v>0</v>
      </c>
      <c r="DS24" s="8">
        <f t="shared" si="139"/>
        <v>3455000</v>
      </c>
      <c r="DT24" s="6">
        <f t="shared" si="140"/>
        <v>0</v>
      </c>
      <c r="DU24" s="11">
        <v>0</v>
      </c>
      <c r="DV24" s="7">
        <f t="shared" si="141"/>
        <v>0</v>
      </c>
      <c r="DW24" s="178">
        <f t="shared" si="142"/>
        <v>0</v>
      </c>
      <c r="DX24" s="80">
        <v>0</v>
      </c>
      <c r="DY24" s="79">
        <f t="shared" si="143"/>
        <v>0</v>
      </c>
      <c r="DZ24" s="135">
        <f t="shared" si="144"/>
        <v>0</v>
      </c>
      <c r="EA24" s="136"/>
      <c r="EB24" s="70">
        <f t="shared" si="145"/>
        <v>0</v>
      </c>
      <c r="EC24" s="109">
        <f t="shared" si="146"/>
        <v>0</v>
      </c>
      <c r="ED24" s="136"/>
      <c r="EE24" s="71"/>
      <c r="EF24" s="71"/>
      <c r="EG24" s="188"/>
      <c r="EH24" s="80"/>
      <c r="EI24" s="468">
        <f t="shared" si="147"/>
        <v>0</v>
      </c>
      <c r="EJ24" s="135">
        <f t="shared" si="148"/>
        <v>0</v>
      </c>
      <c r="EK24" s="136"/>
      <c r="EL24" s="70">
        <f t="shared" si="149"/>
        <v>0</v>
      </c>
      <c r="EM24" s="109">
        <f t="shared" si="150"/>
        <v>0</v>
      </c>
      <c r="EN24" s="71"/>
      <c r="EO24" s="80"/>
      <c r="EP24" s="468">
        <f t="shared" si="151"/>
        <v>0</v>
      </c>
      <c r="EQ24" s="135">
        <f t="shared" si="152"/>
        <v>0</v>
      </c>
      <c r="ER24" s="136"/>
      <c r="ES24" s="70">
        <f t="shared" si="153"/>
        <v>0</v>
      </c>
      <c r="ET24" s="109">
        <f t="shared" si="154"/>
        <v>0</v>
      </c>
      <c r="EU24" s="80"/>
      <c r="EV24" s="468">
        <f t="shared" si="155"/>
        <v>0</v>
      </c>
      <c r="EW24" s="135">
        <f t="shared" si="156"/>
        <v>0</v>
      </c>
      <c r="EX24" s="136"/>
      <c r="EY24" s="70">
        <f t="shared" si="157"/>
        <v>0</v>
      </c>
      <c r="EZ24" s="109">
        <f t="shared" si="158"/>
        <v>0</v>
      </c>
      <c r="FA24" s="71"/>
      <c r="FB24" s="80"/>
      <c r="FC24" s="468">
        <f t="shared" si="159"/>
        <v>0</v>
      </c>
      <c r="FD24" s="135">
        <f t="shared" si="160"/>
        <v>0</v>
      </c>
      <c r="FE24" s="136"/>
      <c r="FF24" s="70">
        <f t="shared" si="161"/>
        <v>0</v>
      </c>
      <c r="FG24" s="109">
        <f t="shared" si="162"/>
        <v>0</v>
      </c>
      <c r="FH24" s="80"/>
      <c r="FI24" s="468">
        <f t="shared" si="163"/>
        <v>0</v>
      </c>
      <c r="FJ24" s="6">
        <f t="shared" si="164"/>
        <v>13284000</v>
      </c>
      <c r="FK24" s="22">
        <f t="shared" si="165"/>
        <v>9829000</v>
      </c>
      <c r="FL24" s="138">
        <f t="shared" si="166"/>
        <v>3455000</v>
      </c>
      <c r="FM24" s="64">
        <f t="shared" si="167"/>
        <v>0</v>
      </c>
      <c r="FN24" s="64">
        <f t="shared" si="168"/>
        <v>0</v>
      </c>
      <c r="FO24" s="9">
        <f t="shared" si="169"/>
        <v>0</v>
      </c>
      <c r="FP24" s="64">
        <f t="shared" si="170"/>
        <v>0</v>
      </c>
      <c r="FQ24" s="118">
        <f t="shared" si="199"/>
        <v>0</v>
      </c>
      <c r="FR24" s="118">
        <f t="shared" si="171"/>
        <v>0</v>
      </c>
      <c r="FS24" s="284" t="str">
        <f t="shared" si="172"/>
        <v/>
      </c>
      <c r="FT24" s="189">
        <f t="shared" si="173"/>
        <v>0</v>
      </c>
      <c r="FU24" s="190">
        <f t="shared" si="200"/>
        <v>0</v>
      </c>
      <c r="FV24" s="190">
        <f t="shared" si="174"/>
        <v>0</v>
      </c>
      <c r="FW24" s="284" t="str">
        <f t="shared" si="175"/>
        <v/>
      </c>
      <c r="FX24" s="64">
        <f t="shared" si="176"/>
        <v>0</v>
      </c>
      <c r="FY24" s="189">
        <f t="shared" si="177"/>
        <v>0</v>
      </c>
      <c r="FZ24" s="189">
        <f t="shared" si="178"/>
        <v>0</v>
      </c>
      <c r="GA24" s="284" t="str">
        <f t="shared" si="179"/>
        <v/>
      </c>
      <c r="GB24" s="64">
        <f t="shared" si="180"/>
        <v>0</v>
      </c>
      <c r="GC24" s="189">
        <f t="shared" si="201"/>
        <v>0</v>
      </c>
      <c r="GD24" s="189">
        <f t="shared" si="181"/>
        <v>0</v>
      </c>
      <c r="GE24" s="284" t="str">
        <f t="shared" si="182"/>
        <v/>
      </c>
      <c r="GF24" s="285" t="str">
        <f t="shared" si="183"/>
        <v/>
      </c>
      <c r="GG24" s="6">
        <f t="shared" si="184"/>
        <v>0</v>
      </c>
      <c r="GH24" s="22">
        <f t="shared" si="185"/>
        <v>0</v>
      </c>
      <c r="GI24" s="138">
        <f t="shared" si="186"/>
        <v>0</v>
      </c>
      <c r="GJ24" s="9">
        <f t="shared" si="187"/>
        <v>13284000</v>
      </c>
      <c r="GK24" s="64">
        <f t="shared" si="188"/>
        <v>9829000</v>
      </c>
      <c r="GL24" s="286" t="str">
        <f t="shared" si="189"/>
        <v/>
      </c>
      <c r="GM24" s="64">
        <f t="shared" si="190"/>
        <v>3455000</v>
      </c>
      <c r="GN24" s="284" t="str">
        <f t="shared" si="191"/>
        <v/>
      </c>
      <c r="GO24" s="64">
        <f t="shared" si="192"/>
        <v>0</v>
      </c>
      <c r="GP24" s="284" t="str">
        <f t="shared" si="193"/>
        <v/>
      </c>
      <c r="GQ24" s="64">
        <f t="shared" si="194"/>
        <v>0</v>
      </c>
      <c r="GR24" s="284" t="str">
        <f t="shared" si="195"/>
        <v/>
      </c>
      <c r="GS24" s="479" t="str">
        <f t="shared" si="196"/>
        <v/>
      </c>
      <c r="GT24" s="496">
        <f t="shared" si="197"/>
        <v>0</v>
      </c>
      <c r="GU24" s="501">
        <f t="shared" si="202"/>
        <v>0</v>
      </c>
      <c r="GV24" s="491">
        <v>0</v>
      </c>
      <c r="GW24" s="491">
        <v>0</v>
      </c>
      <c r="GX24" s="501">
        <f t="shared" si="198"/>
        <v>0</v>
      </c>
      <c r="GY24" s="491">
        <v>0</v>
      </c>
      <c r="GZ24" s="491">
        <v>0</v>
      </c>
      <c r="HA24" s="491">
        <v>0</v>
      </c>
      <c r="HB24" s="495">
        <v>0</v>
      </c>
      <c r="HD24" s="325">
        <f t="shared" si="101"/>
        <v>0</v>
      </c>
    </row>
    <row r="25" spans="1:212" s="60" customFormat="1" ht="28.15" hidden="1" customHeight="1" thickBot="1" x14ac:dyDescent="0.45">
      <c r="A25" s="283" t="s">
        <v>329</v>
      </c>
      <c r="B25" s="281" t="s">
        <v>328</v>
      </c>
      <c r="C25" s="282" t="s">
        <v>280</v>
      </c>
      <c r="D25" s="19">
        <v>0</v>
      </c>
      <c r="E25" s="19">
        <v>138408000</v>
      </c>
      <c r="F25" s="19">
        <v>136388000</v>
      </c>
      <c r="G25" s="19">
        <v>0</v>
      </c>
      <c r="H25" s="19">
        <v>0</v>
      </c>
      <c r="I25" s="19">
        <v>0</v>
      </c>
      <c r="J25" s="19">
        <v>14140000</v>
      </c>
      <c r="K25" s="19">
        <v>0</v>
      </c>
      <c r="L25" s="19"/>
      <c r="M25" s="19"/>
      <c r="N25" s="19"/>
      <c r="O25" s="19"/>
      <c r="P25" s="19"/>
      <c r="Q25" s="8">
        <f t="shared" si="102"/>
        <v>288936000</v>
      </c>
      <c r="R25" s="12">
        <v>0</v>
      </c>
      <c r="S25" s="68">
        <v>138408000</v>
      </c>
      <c r="T25" s="68">
        <v>0</v>
      </c>
      <c r="U25" s="68">
        <v>0</v>
      </c>
      <c r="V25" s="68">
        <v>56388000</v>
      </c>
      <c r="W25" s="13">
        <v>0</v>
      </c>
      <c r="X25" s="69">
        <v>0</v>
      </c>
      <c r="Y25" s="69">
        <v>0</v>
      </c>
      <c r="Z25" s="69">
        <v>14140000</v>
      </c>
      <c r="AA25" s="69">
        <v>0</v>
      </c>
      <c r="AB25" s="69"/>
      <c r="AC25" s="69"/>
      <c r="AD25" s="69"/>
      <c r="AE25" s="69"/>
      <c r="AF25" s="69"/>
      <c r="AG25" s="10">
        <f t="shared" si="103"/>
        <v>208936000</v>
      </c>
      <c r="AH25" s="6">
        <f t="shared" si="104"/>
        <v>0</v>
      </c>
      <c r="AI25" s="11">
        <v>0</v>
      </c>
      <c r="AJ25" s="7">
        <f t="shared" si="105"/>
        <v>0</v>
      </c>
      <c r="AK25" s="70">
        <f t="shared" si="106"/>
        <v>0</v>
      </c>
      <c r="AL25" s="71">
        <v>0</v>
      </c>
      <c r="AM25" s="71">
        <v>0</v>
      </c>
      <c r="AN25" s="71">
        <v>0</v>
      </c>
      <c r="AO25" s="71">
        <v>0</v>
      </c>
      <c r="AP25" s="71">
        <v>0</v>
      </c>
      <c r="AQ25" s="80">
        <v>0</v>
      </c>
      <c r="AR25" s="71">
        <v>0</v>
      </c>
      <c r="AS25" s="10">
        <f t="shared" si="107"/>
        <v>0</v>
      </c>
      <c r="AT25" s="6">
        <f t="shared" si="108"/>
        <v>138408000</v>
      </c>
      <c r="AU25" s="11">
        <v>138408000</v>
      </c>
      <c r="AV25" s="7">
        <f t="shared" si="109"/>
        <v>0</v>
      </c>
      <c r="AW25" s="70">
        <f t="shared" si="110"/>
        <v>138408000</v>
      </c>
      <c r="AX25" s="136">
        <v>100000000</v>
      </c>
      <c r="AY25" s="136">
        <v>0</v>
      </c>
      <c r="AZ25" s="136">
        <v>38408000</v>
      </c>
      <c r="BA25" s="136">
        <v>0</v>
      </c>
      <c r="BB25" s="80">
        <v>0</v>
      </c>
      <c r="BC25" s="136">
        <v>0</v>
      </c>
      <c r="BD25" s="79">
        <f t="shared" si="111"/>
        <v>0</v>
      </c>
      <c r="BE25" s="6">
        <f t="shared" si="112"/>
        <v>0</v>
      </c>
      <c r="BF25" s="11">
        <v>0</v>
      </c>
      <c r="BG25" s="7">
        <f t="shared" si="113"/>
        <v>0</v>
      </c>
      <c r="BH25" s="178">
        <f t="shared" si="114"/>
        <v>0</v>
      </c>
      <c r="BI25" s="136">
        <v>0</v>
      </c>
      <c r="BJ25" s="136">
        <v>0</v>
      </c>
      <c r="BK25" s="136">
        <v>0</v>
      </c>
      <c r="BL25" s="80">
        <v>0</v>
      </c>
      <c r="BM25" s="136">
        <v>0</v>
      </c>
      <c r="BN25" s="79">
        <f t="shared" si="115"/>
        <v>0</v>
      </c>
      <c r="BO25" s="6">
        <f t="shared" si="116"/>
        <v>0</v>
      </c>
      <c r="BP25" s="11">
        <v>0</v>
      </c>
      <c r="BQ25" s="7">
        <f t="shared" si="117"/>
        <v>0</v>
      </c>
      <c r="BR25" s="178">
        <f t="shared" si="118"/>
        <v>0</v>
      </c>
      <c r="BS25" s="136">
        <v>0</v>
      </c>
      <c r="BT25" s="136">
        <v>0</v>
      </c>
      <c r="BU25" s="80">
        <v>0</v>
      </c>
      <c r="BV25" s="136">
        <v>0</v>
      </c>
      <c r="BW25" s="79">
        <f t="shared" si="119"/>
        <v>0</v>
      </c>
      <c r="BX25" s="6">
        <f t="shared" si="120"/>
        <v>56388000</v>
      </c>
      <c r="BY25" s="11">
        <v>56388000</v>
      </c>
      <c r="BZ25" s="7">
        <f t="shared" si="121"/>
        <v>0</v>
      </c>
      <c r="CA25" s="178">
        <f t="shared" si="122"/>
        <v>48188000</v>
      </c>
      <c r="CB25" s="80">
        <v>48188000</v>
      </c>
      <c r="CC25" s="79">
        <f t="shared" si="123"/>
        <v>8200000</v>
      </c>
      <c r="CD25" s="9">
        <f t="shared" si="124"/>
        <v>0</v>
      </c>
      <c r="CE25" s="13"/>
      <c r="CF25" s="21">
        <f t="shared" si="125"/>
        <v>0</v>
      </c>
      <c r="CG25" s="70">
        <f t="shared" si="126"/>
        <v>0</v>
      </c>
      <c r="CH25" s="71"/>
      <c r="CI25" s="136"/>
      <c r="CJ25" s="136"/>
      <c r="CK25" s="136"/>
      <c r="CL25" s="177"/>
      <c r="CM25" s="80"/>
      <c r="CN25" s="136"/>
      <c r="CO25" s="20">
        <f t="shared" si="127"/>
        <v>0</v>
      </c>
      <c r="CP25" s="107">
        <f t="shared" si="128"/>
        <v>0</v>
      </c>
      <c r="CQ25" s="13"/>
      <c r="CR25" s="108">
        <f t="shared" si="129"/>
        <v>0</v>
      </c>
      <c r="CS25" s="109">
        <f t="shared" si="130"/>
        <v>0</v>
      </c>
      <c r="CT25" s="136"/>
      <c r="CU25" s="136"/>
      <c r="CV25" s="136"/>
      <c r="CW25" s="177"/>
      <c r="CX25" s="80"/>
      <c r="CY25" s="13"/>
      <c r="CZ25" s="110">
        <f t="shared" si="131"/>
        <v>0</v>
      </c>
      <c r="DA25" s="6">
        <f t="shared" si="132"/>
        <v>0</v>
      </c>
      <c r="DB25" s="11">
        <v>0</v>
      </c>
      <c r="DC25" s="7">
        <f t="shared" si="133"/>
        <v>0</v>
      </c>
      <c r="DD25" s="178">
        <f t="shared" si="134"/>
        <v>0</v>
      </c>
      <c r="DE25" s="136">
        <v>0</v>
      </c>
      <c r="DF25" s="136">
        <v>0</v>
      </c>
      <c r="DG25" s="136">
        <v>0</v>
      </c>
      <c r="DH25" s="80">
        <v>0</v>
      </c>
      <c r="DI25" s="136">
        <v>0</v>
      </c>
      <c r="DJ25" s="79">
        <f t="shared" si="135"/>
        <v>0</v>
      </c>
      <c r="DK25" s="6">
        <f t="shared" si="136"/>
        <v>14140000</v>
      </c>
      <c r="DL25" s="11">
        <v>14140000</v>
      </c>
      <c r="DM25" s="7">
        <f t="shared" si="137"/>
        <v>0</v>
      </c>
      <c r="DN25" s="178">
        <f t="shared" si="138"/>
        <v>14140000</v>
      </c>
      <c r="DO25" s="136">
        <v>14140000</v>
      </c>
      <c r="DP25" s="136">
        <v>0</v>
      </c>
      <c r="DQ25" s="80">
        <v>0</v>
      </c>
      <c r="DR25" s="11">
        <v>0</v>
      </c>
      <c r="DS25" s="8">
        <f t="shared" si="139"/>
        <v>0</v>
      </c>
      <c r="DT25" s="6">
        <f t="shared" si="140"/>
        <v>0</v>
      </c>
      <c r="DU25" s="11">
        <v>0</v>
      </c>
      <c r="DV25" s="7">
        <f t="shared" si="141"/>
        <v>0</v>
      </c>
      <c r="DW25" s="178">
        <f t="shared" si="142"/>
        <v>0</v>
      </c>
      <c r="DX25" s="80">
        <v>0</v>
      </c>
      <c r="DY25" s="79">
        <f t="shared" si="143"/>
        <v>0</v>
      </c>
      <c r="DZ25" s="135">
        <f t="shared" si="144"/>
        <v>0</v>
      </c>
      <c r="EA25" s="136"/>
      <c r="EB25" s="70">
        <f t="shared" si="145"/>
        <v>0</v>
      </c>
      <c r="EC25" s="109">
        <f t="shared" si="146"/>
        <v>0</v>
      </c>
      <c r="ED25" s="136"/>
      <c r="EE25" s="71"/>
      <c r="EF25" s="71"/>
      <c r="EG25" s="188"/>
      <c r="EH25" s="80"/>
      <c r="EI25" s="468">
        <f t="shared" si="147"/>
        <v>0</v>
      </c>
      <c r="EJ25" s="135">
        <f t="shared" si="148"/>
        <v>0</v>
      </c>
      <c r="EK25" s="136"/>
      <c r="EL25" s="70">
        <f t="shared" si="149"/>
        <v>0</v>
      </c>
      <c r="EM25" s="109">
        <f t="shared" si="150"/>
        <v>0</v>
      </c>
      <c r="EN25" s="71"/>
      <c r="EO25" s="80"/>
      <c r="EP25" s="468">
        <f t="shared" si="151"/>
        <v>0</v>
      </c>
      <c r="EQ25" s="135">
        <f t="shared" si="152"/>
        <v>0</v>
      </c>
      <c r="ER25" s="136"/>
      <c r="ES25" s="70">
        <f t="shared" si="153"/>
        <v>0</v>
      </c>
      <c r="ET25" s="109">
        <f t="shared" si="154"/>
        <v>0</v>
      </c>
      <c r="EU25" s="80"/>
      <c r="EV25" s="468">
        <f t="shared" si="155"/>
        <v>0</v>
      </c>
      <c r="EW25" s="135">
        <f t="shared" si="156"/>
        <v>0</v>
      </c>
      <c r="EX25" s="136"/>
      <c r="EY25" s="70">
        <f t="shared" si="157"/>
        <v>0</v>
      </c>
      <c r="EZ25" s="109">
        <f t="shared" si="158"/>
        <v>0</v>
      </c>
      <c r="FA25" s="71"/>
      <c r="FB25" s="80"/>
      <c r="FC25" s="468">
        <f t="shared" si="159"/>
        <v>0</v>
      </c>
      <c r="FD25" s="135">
        <f t="shared" si="160"/>
        <v>0</v>
      </c>
      <c r="FE25" s="136"/>
      <c r="FF25" s="70">
        <f t="shared" si="161"/>
        <v>0</v>
      </c>
      <c r="FG25" s="109">
        <f t="shared" si="162"/>
        <v>0</v>
      </c>
      <c r="FH25" s="80"/>
      <c r="FI25" s="468">
        <f t="shared" si="163"/>
        <v>0</v>
      </c>
      <c r="FJ25" s="6">
        <f t="shared" si="164"/>
        <v>208936000</v>
      </c>
      <c r="FK25" s="22">
        <f t="shared" si="165"/>
        <v>194796000</v>
      </c>
      <c r="FL25" s="138">
        <f t="shared" si="166"/>
        <v>14140000</v>
      </c>
      <c r="FM25" s="64">
        <f t="shared" si="167"/>
        <v>0</v>
      </c>
      <c r="FN25" s="64">
        <f t="shared" si="168"/>
        <v>0</v>
      </c>
      <c r="FO25" s="9">
        <f t="shared" si="169"/>
        <v>200736000</v>
      </c>
      <c r="FP25" s="64">
        <f t="shared" si="170"/>
        <v>186596000</v>
      </c>
      <c r="FQ25" s="118">
        <f t="shared" ref="FQ25:FQ35" si="203">SUM(AL25:AP25)+SUM(AX25:BA25)+SUM(BI25:BK25)+SUM(BS25:BT25)</f>
        <v>138408000</v>
      </c>
      <c r="FR25" s="118">
        <f t="shared" si="171"/>
        <v>48188000</v>
      </c>
      <c r="FS25" s="284" t="str">
        <f t="shared" si="172"/>
        <v/>
      </c>
      <c r="FT25" s="189">
        <f t="shared" si="173"/>
        <v>14140000</v>
      </c>
      <c r="FU25" s="190">
        <f t="shared" ref="FU25:FU35" si="204">SUM(CH25:CL25)+SUM(CT25:CW25)+SUM(DE25:DG25)+SUM(DO25:DP25)</f>
        <v>14140000</v>
      </c>
      <c r="FV25" s="190">
        <f t="shared" si="174"/>
        <v>0</v>
      </c>
      <c r="FW25" s="284" t="str">
        <f t="shared" si="175"/>
        <v/>
      </c>
      <c r="FX25" s="64">
        <f t="shared" si="176"/>
        <v>0</v>
      </c>
      <c r="FY25" s="189">
        <f t="shared" si="177"/>
        <v>0</v>
      </c>
      <c r="FZ25" s="189">
        <f t="shared" si="178"/>
        <v>0</v>
      </c>
      <c r="GA25" s="284" t="str">
        <f t="shared" si="179"/>
        <v/>
      </c>
      <c r="GB25" s="64">
        <f t="shared" si="180"/>
        <v>0</v>
      </c>
      <c r="GC25" s="189">
        <f t="shared" si="201"/>
        <v>0</v>
      </c>
      <c r="GD25" s="189">
        <f t="shared" si="181"/>
        <v>0</v>
      </c>
      <c r="GE25" s="284" t="str">
        <f t="shared" si="182"/>
        <v/>
      </c>
      <c r="GF25" s="285" t="str">
        <f t="shared" si="183"/>
        <v/>
      </c>
      <c r="GG25" s="6">
        <f t="shared" si="184"/>
        <v>0</v>
      </c>
      <c r="GH25" s="22">
        <f t="shared" si="185"/>
        <v>0</v>
      </c>
      <c r="GI25" s="138">
        <f t="shared" si="186"/>
        <v>0</v>
      </c>
      <c r="GJ25" s="9">
        <f t="shared" si="187"/>
        <v>8200000</v>
      </c>
      <c r="GK25" s="64">
        <f t="shared" si="188"/>
        <v>8200000</v>
      </c>
      <c r="GL25" s="286" t="str">
        <f t="shared" si="189"/>
        <v/>
      </c>
      <c r="GM25" s="64">
        <f t="shared" si="190"/>
        <v>0</v>
      </c>
      <c r="GN25" s="284" t="str">
        <f t="shared" si="191"/>
        <v/>
      </c>
      <c r="GO25" s="64">
        <f t="shared" si="192"/>
        <v>0</v>
      </c>
      <c r="GP25" s="284" t="str">
        <f t="shared" si="193"/>
        <v/>
      </c>
      <c r="GQ25" s="64">
        <f t="shared" si="194"/>
        <v>0</v>
      </c>
      <c r="GR25" s="284" t="str">
        <f t="shared" si="195"/>
        <v/>
      </c>
      <c r="GS25" s="479" t="str">
        <f t="shared" si="196"/>
        <v/>
      </c>
      <c r="GT25" s="496">
        <f t="shared" si="197"/>
        <v>8200000</v>
      </c>
      <c r="GU25" s="501">
        <f t="shared" si="202"/>
        <v>0</v>
      </c>
      <c r="GV25" s="491">
        <v>0</v>
      </c>
      <c r="GW25" s="491">
        <v>0</v>
      </c>
      <c r="GX25" s="501">
        <f t="shared" si="198"/>
        <v>8200000</v>
      </c>
      <c r="GY25" s="491">
        <v>8200000</v>
      </c>
      <c r="GZ25" s="491">
        <v>0</v>
      </c>
      <c r="HA25" s="491">
        <v>0</v>
      </c>
      <c r="HB25" s="495">
        <v>0</v>
      </c>
      <c r="HD25" s="325">
        <f t="shared" si="101"/>
        <v>48188000</v>
      </c>
    </row>
    <row r="26" spans="1:212" s="60" customFormat="1" ht="28.15" hidden="1" customHeight="1" thickBot="1" x14ac:dyDescent="0.45">
      <c r="A26" s="283" t="s">
        <v>331</v>
      </c>
      <c r="B26" s="281" t="s">
        <v>330</v>
      </c>
      <c r="C26" s="282" t="s">
        <v>280</v>
      </c>
      <c r="D26" s="19">
        <v>0</v>
      </c>
      <c r="E26" s="19">
        <v>9000</v>
      </c>
      <c r="F26" s="19">
        <v>82716000</v>
      </c>
      <c r="G26" s="19">
        <v>0</v>
      </c>
      <c r="H26" s="19">
        <v>0</v>
      </c>
      <c r="I26" s="19">
        <v>0</v>
      </c>
      <c r="J26" s="19">
        <v>9074000</v>
      </c>
      <c r="K26" s="19">
        <v>0</v>
      </c>
      <c r="L26" s="19"/>
      <c r="M26" s="19"/>
      <c r="N26" s="19"/>
      <c r="O26" s="19"/>
      <c r="P26" s="19"/>
      <c r="Q26" s="8">
        <f t="shared" si="102"/>
        <v>91799000</v>
      </c>
      <c r="R26" s="12">
        <v>0</v>
      </c>
      <c r="S26" s="68">
        <v>0</v>
      </c>
      <c r="T26" s="68">
        <v>0</v>
      </c>
      <c r="U26" s="68">
        <v>9000</v>
      </c>
      <c r="V26" s="68">
        <v>82716000</v>
      </c>
      <c r="W26" s="13">
        <v>0</v>
      </c>
      <c r="X26" s="69">
        <v>0</v>
      </c>
      <c r="Y26" s="69">
        <v>0</v>
      </c>
      <c r="Z26" s="69">
        <v>9074000</v>
      </c>
      <c r="AA26" s="69">
        <v>0</v>
      </c>
      <c r="AB26" s="69"/>
      <c r="AC26" s="69"/>
      <c r="AD26" s="69"/>
      <c r="AE26" s="69"/>
      <c r="AF26" s="69"/>
      <c r="AG26" s="10">
        <f t="shared" si="103"/>
        <v>91799000</v>
      </c>
      <c r="AH26" s="6">
        <f t="shared" si="104"/>
        <v>0</v>
      </c>
      <c r="AI26" s="11">
        <v>0</v>
      </c>
      <c r="AJ26" s="7">
        <f t="shared" si="105"/>
        <v>0</v>
      </c>
      <c r="AK26" s="70">
        <f t="shared" si="106"/>
        <v>0</v>
      </c>
      <c r="AL26" s="71">
        <v>0</v>
      </c>
      <c r="AM26" s="71">
        <v>0</v>
      </c>
      <c r="AN26" s="71">
        <v>0</v>
      </c>
      <c r="AO26" s="71">
        <v>0</v>
      </c>
      <c r="AP26" s="71">
        <v>0</v>
      </c>
      <c r="AQ26" s="80">
        <v>0</v>
      </c>
      <c r="AR26" s="71">
        <v>0</v>
      </c>
      <c r="AS26" s="10">
        <f t="shared" si="107"/>
        <v>0</v>
      </c>
      <c r="AT26" s="6">
        <f t="shared" si="108"/>
        <v>0</v>
      </c>
      <c r="AU26" s="11">
        <v>0</v>
      </c>
      <c r="AV26" s="7">
        <f t="shared" si="109"/>
        <v>0</v>
      </c>
      <c r="AW26" s="70">
        <f t="shared" si="110"/>
        <v>0</v>
      </c>
      <c r="AX26" s="136">
        <v>0</v>
      </c>
      <c r="AY26" s="136">
        <v>0</v>
      </c>
      <c r="AZ26" s="136">
        <v>0</v>
      </c>
      <c r="BA26" s="136">
        <v>0</v>
      </c>
      <c r="BB26" s="80">
        <v>0</v>
      </c>
      <c r="BC26" s="136">
        <v>0</v>
      </c>
      <c r="BD26" s="79">
        <f t="shared" si="111"/>
        <v>0</v>
      </c>
      <c r="BE26" s="6">
        <f t="shared" si="112"/>
        <v>0</v>
      </c>
      <c r="BF26" s="11">
        <v>0</v>
      </c>
      <c r="BG26" s="7">
        <f t="shared" si="113"/>
        <v>0</v>
      </c>
      <c r="BH26" s="178">
        <f t="shared" si="114"/>
        <v>0</v>
      </c>
      <c r="BI26" s="136">
        <v>0</v>
      </c>
      <c r="BJ26" s="136">
        <v>0</v>
      </c>
      <c r="BK26" s="136">
        <v>0</v>
      </c>
      <c r="BL26" s="80">
        <v>0</v>
      </c>
      <c r="BM26" s="136">
        <v>0</v>
      </c>
      <c r="BN26" s="79">
        <f t="shared" si="115"/>
        <v>0</v>
      </c>
      <c r="BO26" s="6">
        <f t="shared" si="116"/>
        <v>9000</v>
      </c>
      <c r="BP26" s="11">
        <v>9000</v>
      </c>
      <c r="BQ26" s="7">
        <f t="shared" si="117"/>
        <v>0</v>
      </c>
      <c r="BR26" s="178">
        <f t="shared" si="118"/>
        <v>9000</v>
      </c>
      <c r="BS26" s="136">
        <v>9000</v>
      </c>
      <c r="BT26" s="136">
        <v>0</v>
      </c>
      <c r="BU26" s="80">
        <v>0</v>
      </c>
      <c r="BV26" s="136">
        <v>0</v>
      </c>
      <c r="BW26" s="79">
        <f t="shared" si="119"/>
        <v>0</v>
      </c>
      <c r="BX26" s="6">
        <f t="shared" si="120"/>
        <v>82716000</v>
      </c>
      <c r="BY26" s="11">
        <v>82716000</v>
      </c>
      <c r="BZ26" s="7">
        <f t="shared" si="121"/>
        <v>0</v>
      </c>
      <c r="CA26" s="178">
        <f t="shared" si="122"/>
        <v>0</v>
      </c>
      <c r="CB26" s="80">
        <v>0</v>
      </c>
      <c r="CC26" s="79">
        <f t="shared" si="123"/>
        <v>82716000</v>
      </c>
      <c r="CD26" s="9">
        <f t="shared" si="124"/>
        <v>0</v>
      </c>
      <c r="CE26" s="13"/>
      <c r="CF26" s="21">
        <f t="shared" si="125"/>
        <v>0</v>
      </c>
      <c r="CG26" s="70">
        <f t="shared" si="126"/>
        <v>0</v>
      </c>
      <c r="CH26" s="71"/>
      <c r="CI26" s="136"/>
      <c r="CJ26" s="136"/>
      <c r="CK26" s="136"/>
      <c r="CL26" s="177"/>
      <c r="CM26" s="80"/>
      <c r="CN26" s="136"/>
      <c r="CO26" s="20">
        <f t="shared" si="127"/>
        <v>0</v>
      </c>
      <c r="CP26" s="107">
        <f t="shared" si="128"/>
        <v>0</v>
      </c>
      <c r="CQ26" s="13"/>
      <c r="CR26" s="108">
        <f t="shared" si="129"/>
        <v>0</v>
      </c>
      <c r="CS26" s="109">
        <f t="shared" si="130"/>
        <v>0</v>
      </c>
      <c r="CT26" s="136"/>
      <c r="CU26" s="136"/>
      <c r="CV26" s="136"/>
      <c r="CW26" s="177"/>
      <c r="CX26" s="80"/>
      <c r="CY26" s="13"/>
      <c r="CZ26" s="110">
        <f t="shared" si="131"/>
        <v>0</v>
      </c>
      <c r="DA26" s="6">
        <f t="shared" si="132"/>
        <v>0</v>
      </c>
      <c r="DB26" s="11">
        <v>0</v>
      </c>
      <c r="DC26" s="7">
        <f t="shared" si="133"/>
        <v>0</v>
      </c>
      <c r="DD26" s="178">
        <f t="shared" si="134"/>
        <v>0</v>
      </c>
      <c r="DE26" s="136">
        <v>0</v>
      </c>
      <c r="DF26" s="136">
        <v>0</v>
      </c>
      <c r="DG26" s="136">
        <v>0</v>
      </c>
      <c r="DH26" s="80">
        <v>0</v>
      </c>
      <c r="DI26" s="136">
        <v>0</v>
      </c>
      <c r="DJ26" s="79">
        <f t="shared" si="135"/>
        <v>0</v>
      </c>
      <c r="DK26" s="6">
        <f t="shared" si="136"/>
        <v>9074000</v>
      </c>
      <c r="DL26" s="11">
        <v>9074000</v>
      </c>
      <c r="DM26" s="7">
        <f t="shared" si="137"/>
        <v>0</v>
      </c>
      <c r="DN26" s="178">
        <f t="shared" si="138"/>
        <v>9074000</v>
      </c>
      <c r="DO26" s="136">
        <v>9074000</v>
      </c>
      <c r="DP26" s="136">
        <v>0</v>
      </c>
      <c r="DQ26" s="80">
        <v>0</v>
      </c>
      <c r="DR26" s="11">
        <v>0</v>
      </c>
      <c r="DS26" s="8">
        <f t="shared" si="139"/>
        <v>0</v>
      </c>
      <c r="DT26" s="6">
        <f t="shared" si="140"/>
        <v>0</v>
      </c>
      <c r="DU26" s="11">
        <v>0</v>
      </c>
      <c r="DV26" s="7">
        <f t="shared" si="141"/>
        <v>0</v>
      </c>
      <c r="DW26" s="178">
        <f t="shared" si="142"/>
        <v>0</v>
      </c>
      <c r="DX26" s="80">
        <v>0</v>
      </c>
      <c r="DY26" s="79">
        <f t="shared" si="143"/>
        <v>0</v>
      </c>
      <c r="DZ26" s="135">
        <f t="shared" si="144"/>
        <v>0</v>
      </c>
      <c r="EA26" s="136"/>
      <c r="EB26" s="70">
        <f t="shared" si="145"/>
        <v>0</v>
      </c>
      <c r="EC26" s="109">
        <f t="shared" si="146"/>
        <v>0</v>
      </c>
      <c r="ED26" s="136"/>
      <c r="EE26" s="71"/>
      <c r="EF26" s="71"/>
      <c r="EG26" s="188"/>
      <c r="EH26" s="80"/>
      <c r="EI26" s="468">
        <f t="shared" si="147"/>
        <v>0</v>
      </c>
      <c r="EJ26" s="135">
        <f t="shared" si="148"/>
        <v>0</v>
      </c>
      <c r="EK26" s="136"/>
      <c r="EL26" s="70">
        <f t="shared" si="149"/>
        <v>0</v>
      </c>
      <c r="EM26" s="109">
        <f t="shared" si="150"/>
        <v>0</v>
      </c>
      <c r="EN26" s="71"/>
      <c r="EO26" s="80"/>
      <c r="EP26" s="468">
        <f t="shared" si="151"/>
        <v>0</v>
      </c>
      <c r="EQ26" s="135">
        <f t="shared" si="152"/>
        <v>0</v>
      </c>
      <c r="ER26" s="136"/>
      <c r="ES26" s="70">
        <f t="shared" si="153"/>
        <v>0</v>
      </c>
      <c r="ET26" s="109">
        <f t="shared" si="154"/>
        <v>0</v>
      </c>
      <c r="EU26" s="80"/>
      <c r="EV26" s="468">
        <f t="shared" si="155"/>
        <v>0</v>
      </c>
      <c r="EW26" s="135">
        <f t="shared" si="156"/>
        <v>0</v>
      </c>
      <c r="EX26" s="136"/>
      <c r="EY26" s="70">
        <f t="shared" si="157"/>
        <v>0</v>
      </c>
      <c r="EZ26" s="109">
        <f t="shared" si="158"/>
        <v>0</v>
      </c>
      <c r="FA26" s="71"/>
      <c r="FB26" s="80"/>
      <c r="FC26" s="468">
        <f t="shared" si="159"/>
        <v>0</v>
      </c>
      <c r="FD26" s="135">
        <f t="shared" si="160"/>
        <v>0</v>
      </c>
      <c r="FE26" s="136"/>
      <c r="FF26" s="70">
        <f t="shared" si="161"/>
        <v>0</v>
      </c>
      <c r="FG26" s="109">
        <f t="shared" si="162"/>
        <v>0</v>
      </c>
      <c r="FH26" s="80"/>
      <c r="FI26" s="468">
        <f t="shared" si="163"/>
        <v>0</v>
      </c>
      <c r="FJ26" s="6">
        <f t="shared" si="164"/>
        <v>91799000</v>
      </c>
      <c r="FK26" s="22">
        <f t="shared" si="165"/>
        <v>82725000</v>
      </c>
      <c r="FL26" s="138">
        <f t="shared" si="166"/>
        <v>9074000</v>
      </c>
      <c r="FM26" s="64">
        <f t="shared" si="167"/>
        <v>0</v>
      </c>
      <c r="FN26" s="64">
        <f t="shared" si="168"/>
        <v>0</v>
      </c>
      <c r="FO26" s="9">
        <f t="shared" si="169"/>
        <v>9083000</v>
      </c>
      <c r="FP26" s="64">
        <f t="shared" si="170"/>
        <v>9000</v>
      </c>
      <c r="FQ26" s="118">
        <f t="shared" si="203"/>
        <v>9000</v>
      </c>
      <c r="FR26" s="118">
        <f t="shared" si="171"/>
        <v>0</v>
      </c>
      <c r="FS26" s="284" t="str">
        <f t="shared" si="172"/>
        <v/>
      </c>
      <c r="FT26" s="189">
        <f t="shared" si="173"/>
        <v>9074000</v>
      </c>
      <c r="FU26" s="190">
        <f t="shared" si="204"/>
        <v>9074000</v>
      </c>
      <c r="FV26" s="190">
        <f t="shared" si="174"/>
        <v>0</v>
      </c>
      <c r="FW26" s="284" t="str">
        <f t="shared" si="175"/>
        <v/>
      </c>
      <c r="FX26" s="64">
        <f t="shared" si="176"/>
        <v>0</v>
      </c>
      <c r="FY26" s="189">
        <f t="shared" si="177"/>
        <v>0</v>
      </c>
      <c r="FZ26" s="189">
        <f t="shared" si="178"/>
        <v>0</v>
      </c>
      <c r="GA26" s="284" t="str">
        <f t="shared" si="179"/>
        <v/>
      </c>
      <c r="GB26" s="64">
        <f t="shared" si="180"/>
        <v>0</v>
      </c>
      <c r="GC26" s="189">
        <f t="shared" si="201"/>
        <v>0</v>
      </c>
      <c r="GD26" s="189">
        <f t="shared" si="181"/>
        <v>0</v>
      </c>
      <c r="GE26" s="284" t="str">
        <f t="shared" si="182"/>
        <v/>
      </c>
      <c r="GF26" s="285" t="str">
        <f t="shared" si="183"/>
        <v/>
      </c>
      <c r="GG26" s="6">
        <f t="shared" si="184"/>
        <v>0</v>
      </c>
      <c r="GH26" s="22">
        <f t="shared" si="185"/>
        <v>0</v>
      </c>
      <c r="GI26" s="138">
        <f t="shared" si="186"/>
        <v>0</v>
      </c>
      <c r="GJ26" s="9">
        <f t="shared" si="187"/>
        <v>82716000</v>
      </c>
      <c r="GK26" s="64">
        <f t="shared" si="188"/>
        <v>82716000</v>
      </c>
      <c r="GL26" s="286" t="str">
        <f t="shared" si="189"/>
        <v/>
      </c>
      <c r="GM26" s="64">
        <f t="shared" si="190"/>
        <v>0</v>
      </c>
      <c r="GN26" s="284" t="str">
        <f t="shared" si="191"/>
        <v/>
      </c>
      <c r="GO26" s="64">
        <f t="shared" si="192"/>
        <v>0</v>
      </c>
      <c r="GP26" s="284" t="str">
        <f t="shared" si="193"/>
        <v/>
      </c>
      <c r="GQ26" s="64">
        <f t="shared" si="194"/>
        <v>0</v>
      </c>
      <c r="GR26" s="284" t="str">
        <f t="shared" si="195"/>
        <v/>
      </c>
      <c r="GS26" s="479" t="str">
        <f t="shared" si="196"/>
        <v/>
      </c>
      <c r="GT26" s="496">
        <f t="shared" si="197"/>
        <v>0</v>
      </c>
      <c r="GU26" s="501">
        <f t="shared" si="202"/>
        <v>0</v>
      </c>
      <c r="GV26" s="491">
        <v>0</v>
      </c>
      <c r="GW26" s="491">
        <v>0</v>
      </c>
      <c r="GX26" s="501">
        <f t="shared" si="198"/>
        <v>0</v>
      </c>
      <c r="GY26" s="491">
        <v>0</v>
      </c>
      <c r="GZ26" s="491">
        <v>0</v>
      </c>
      <c r="HA26" s="491">
        <v>0</v>
      </c>
      <c r="HB26" s="495">
        <v>0</v>
      </c>
      <c r="HD26" s="325">
        <f t="shared" si="101"/>
        <v>0</v>
      </c>
    </row>
    <row r="27" spans="1:212" s="60" customFormat="1" ht="28.15" hidden="1" customHeight="1" thickBot="1" x14ac:dyDescent="0.45">
      <c r="A27" s="283" t="s">
        <v>333</v>
      </c>
      <c r="B27" s="281" t="s">
        <v>332</v>
      </c>
      <c r="C27" s="282" t="s">
        <v>280</v>
      </c>
      <c r="D27" s="19">
        <v>0</v>
      </c>
      <c r="E27" s="19">
        <v>83865000</v>
      </c>
      <c r="F27" s="19">
        <v>74670000</v>
      </c>
      <c r="G27" s="19">
        <v>0</v>
      </c>
      <c r="H27" s="19">
        <v>0</v>
      </c>
      <c r="I27" s="19">
        <v>0</v>
      </c>
      <c r="J27" s="19">
        <v>3711000</v>
      </c>
      <c r="K27" s="19">
        <v>0</v>
      </c>
      <c r="L27" s="19"/>
      <c r="M27" s="19"/>
      <c r="N27" s="19"/>
      <c r="O27" s="19"/>
      <c r="P27" s="19"/>
      <c r="Q27" s="8">
        <f t="shared" si="102"/>
        <v>162246000</v>
      </c>
      <c r="R27" s="12">
        <v>0</v>
      </c>
      <c r="S27" s="68">
        <v>74576000</v>
      </c>
      <c r="T27" s="68">
        <v>0</v>
      </c>
      <c r="U27" s="68">
        <v>9289000</v>
      </c>
      <c r="V27" s="68">
        <v>80000</v>
      </c>
      <c r="W27" s="13">
        <v>0</v>
      </c>
      <c r="X27" s="69">
        <v>0</v>
      </c>
      <c r="Y27" s="69">
        <v>0</v>
      </c>
      <c r="Z27" s="69">
        <v>3711000</v>
      </c>
      <c r="AA27" s="69">
        <v>0</v>
      </c>
      <c r="AB27" s="69"/>
      <c r="AC27" s="69"/>
      <c r="AD27" s="69"/>
      <c r="AE27" s="69"/>
      <c r="AF27" s="69"/>
      <c r="AG27" s="10">
        <f t="shared" si="103"/>
        <v>87656000</v>
      </c>
      <c r="AH27" s="6">
        <f t="shared" si="104"/>
        <v>0</v>
      </c>
      <c r="AI27" s="11">
        <v>0</v>
      </c>
      <c r="AJ27" s="7">
        <f t="shared" si="105"/>
        <v>0</v>
      </c>
      <c r="AK27" s="70">
        <f t="shared" si="106"/>
        <v>0</v>
      </c>
      <c r="AL27" s="71">
        <v>0</v>
      </c>
      <c r="AM27" s="71">
        <v>0</v>
      </c>
      <c r="AN27" s="71">
        <v>0</v>
      </c>
      <c r="AO27" s="71">
        <v>0</v>
      </c>
      <c r="AP27" s="71">
        <v>0</v>
      </c>
      <c r="AQ27" s="80">
        <v>0</v>
      </c>
      <c r="AR27" s="71">
        <v>0</v>
      </c>
      <c r="AS27" s="10">
        <f t="shared" si="107"/>
        <v>0</v>
      </c>
      <c r="AT27" s="6">
        <f t="shared" si="108"/>
        <v>74576000</v>
      </c>
      <c r="AU27" s="11">
        <v>74576000</v>
      </c>
      <c r="AV27" s="7">
        <f t="shared" si="109"/>
        <v>0</v>
      </c>
      <c r="AW27" s="70">
        <f t="shared" si="110"/>
        <v>74576000</v>
      </c>
      <c r="AX27" s="136">
        <v>74576000</v>
      </c>
      <c r="AY27" s="136">
        <v>0</v>
      </c>
      <c r="AZ27" s="136">
        <v>0</v>
      </c>
      <c r="BA27" s="136">
        <v>0</v>
      </c>
      <c r="BB27" s="80">
        <v>0</v>
      </c>
      <c r="BC27" s="136">
        <v>0</v>
      </c>
      <c r="BD27" s="79">
        <f t="shared" si="111"/>
        <v>0</v>
      </c>
      <c r="BE27" s="6">
        <f t="shared" si="112"/>
        <v>0</v>
      </c>
      <c r="BF27" s="11">
        <v>0</v>
      </c>
      <c r="BG27" s="7">
        <f t="shared" si="113"/>
        <v>0</v>
      </c>
      <c r="BH27" s="178">
        <f t="shared" si="114"/>
        <v>0</v>
      </c>
      <c r="BI27" s="136">
        <v>0</v>
      </c>
      <c r="BJ27" s="136">
        <v>0</v>
      </c>
      <c r="BK27" s="136">
        <v>0</v>
      </c>
      <c r="BL27" s="80">
        <v>0</v>
      </c>
      <c r="BM27" s="136">
        <v>0</v>
      </c>
      <c r="BN27" s="79">
        <f t="shared" si="115"/>
        <v>0</v>
      </c>
      <c r="BO27" s="6">
        <f t="shared" si="116"/>
        <v>9289000</v>
      </c>
      <c r="BP27" s="11">
        <v>9289000</v>
      </c>
      <c r="BQ27" s="7">
        <f t="shared" si="117"/>
        <v>0</v>
      </c>
      <c r="BR27" s="178">
        <f t="shared" si="118"/>
        <v>9289000</v>
      </c>
      <c r="BS27" s="136">
        <v>9289000</v>
      </c>
      <c r="BT27" s="136">
        <v>0</v>
      </c>
      <c r="BU27" s="80">
        <v>0</v>
      </c>
      <c r="BV27" s="136">
        <v>0</v>
      </c>
      <c r="BW27" s="79">
        <f t="shared" si="119"/>
        <v>0</v>
      </c>
      <c r="BX27" s="6">
        <f t="shared" si="120"/>
        <v>80000</v>
      </c>
      <c r="BY27" s="11">
        <v>80000</v>
      </c>
      <c r="BZ27" s="7">
        <f t="shared" si="121"/>
        <v>0</v>
      </c>
      <c r="CA27" s="178">
        <f t="shared" si="122"/>
        <v>80000</v>
      </c>
      <c r="CB27" s="80">
        <v>80000</v>
      </c>
      <c r="CC27" s="79">
        <f t="shared" si="123"/>
        <v>0</v>
      </c>
      <c r="CD27" s="9">
        <f t="shared" si="124"/>
        <v>0</v>
      </c>
      <c r="CE27" s="13"/>
      <c r="CF27" s="21">
        <f t="shared" si="125"/>
        <v>0</v>
      </c>
      <c r="CG27" s="70">
        <f t="shared" si="126"/>
        <v>0</v>
      </c>
      <c r="CH27" s="71"/>
      <c r="CI27" s="136"/>
      <c r="CJ27" s="136"/>
      <c r="CK27" s="136"/>
      <c r="CL27" s="177"/>
      <c r="CM27" s="80"/>
      <c r="CN27" s="136"/>
      <c r="CO27" s="20">
        <f t="shared" si="127"/>
        <v>0</v>
      </c>
      <c r="CP27" s="107">
        <f t="shared" si="128"/>
        <v>0</v>
      </c>
      <c r="CQ27" s="13"/>
      <c r="CR27" s="108">
        <f t="shared" si="129"/>
        <v>0</v>
      </c>
      <c r="CS27" s="109">
        <f t="shared" si="130"/>
        <v>0</v>
      </c>
      <c r="CT27" s="136"/>
      <c r="CU27" s="136"/>
      <c r="CV27" s="136"/>
      <c r="CW27" s="177"/>
      <c r="CX27" s="80"/>
      <c r="CY27" s="13"/>
      <c r="CZ27" s="110">
        <f t="shared" si="131"/>
        <v>0</v>
      </c>
      <c r="DA27" s="6">
        <f t="shared" si="132"/>
        <v>0</v>
      </c>
      <c r="DB27" s="11">
        <v>0</v>
      </c>
      <c r="DC27" s="7">
        <f t="shared" si="133"/>
        <v>0</v>
      </c>
      <c r="DD27" s="178">
        <f t="shared" si="134"/>
        <v>0</v>
      </c>
      <c r="DE27" s="136">
        <v>0</v>
      </c>
      <c r="DF27" s="136">
        <v>0</v>
      </c>
      <c r="DG27" s="136">
        <v>0</v>
      </c>
      <c r="DH27" s="80">
        <v>0</v>
      </c>
      <c r="DI27" s="136">
        <v>0</v>
      </c>
      <c r="DJ27" s="79">
        <f t="shared" si="135"/>
        <v>0</v>
      </c>
      <c r="DK27" s="6">
        <f t="shared" si="136"/>
        <v>3711000</v>
      </c>
      <c r="DL27" s="11">
        <v>3711000</v>
      </c>
      <c r="DM27" s="7">
        <f t="shared" si="137"/>
        <v>0</v>
      </c>
      <c r="DN27" s="178">
        <f t="shared" si="138"/>
        <v>3711000</v>
      </c>
      <c r="DO27" s="136">
        <v>3711000</v>
      </c>
      <c r="DP27" s="136">
        <v>0</v>
      </c>
      <c r="DQ27" s="80">
        <v>0</v>
      </c>
      <c r="DR27" s="11">
        <v>0</v>
      </c>
      <c r="DS27" s="8">
        <f t="shared" si="139"/>
        <v>0</v>
      </c>
      <c r="DT27" s="6">
        <f t="shared" si="140"/>
        <v>0</v>
      </c>
      <c r="DU27" s="11">
        <v>0</v>
      </c>
      <c r="DV27" s="7">
        <f t="shared" si="141"/>
        <v>0</v>
      </c>
      <c r="DW27" s="178">
        <f t="shared" si="142"/>
        <v>0</v>
      </c>
      <c r="DX27" s="80">
        <v>0</v>
      </c>
      <c r="DY27" s="79">
        <f t="shared" si="143"/>
        <v>0</v>
      </c>
      <c r="DZ27" s="135">
        <f t="shared" si="144"/>
        <v>0</v>
      </c>
      <c r="EA27" s="136"/>
      <c r="EB27" s="70">
        <f t="shared" si="145"/>
        <v>0</v>
      </c>
      <c r="EC27" s="109">
        <f t="shared" si="146"/>
        <v>0</v>
      </c>
      <c r="ED27" s="136"/>
      <c r="EE27" s="71"/>
      <c r="EF27" s="71"/>
      <c r="EG27" s="188"/>
      <c r="EH27" s="80"/>
      <c r="EI27" s="468">
        <f t="shared" si="147"/>
        <v>0</v>
      </c>
      <c r="EJ27" s="135">
        <f t="shared" si="148"/>
        <v>0</v>
      </c>
      <c r="EK27" s="136"/>
      <c r="EL27" s="70">
        <f t="shared" si="149"/>
        <v>0</v>
      </c>
      <c r="EM27" s="109">
        <f t="shared" si="150"/>
        <v>0</v>
      </c>
      <c r="EN27" s="71"/>
      <c r="EO27" s="80"/>
      <c r="EP27" s="468">
        <f t="shared" si="151"/>
        <v>0</v>
      </c>
      <c r="EQ27" s="135">
        <f t="shared" si="152"/>
        <v>0</v>
      </c>
      <c r="ER27" s="136"/>
      <c r="ES27" s="70">
        <f t="shared" si="153"/>
        <v>0</v>
      </c>
      <c r="ET27" s="109">
        <f t="shared" si="154"/>
        <v>0</v>
      </c>
      <c r="EU27" s="80"/>
      <c r="EV27" s="468">
        <f t="shared" si="155"/>
        <v>0</v>
      </c>
      <c r="EW27" s="135">
        <f t="shared" si="156"/>
        <v>0</v>
      </c>
      <c r="EX27" s="136"/>
      <c r="EY27" s="70">
        <f t="shared" si="157"/>
        <v>0</v>
      </c>
      <c r="EZ27" s="109">
        <f t="shared" si="158"/>
        <v>0</v>
      </c>
      <c r="FA27" s="71"/>
      <c r="FB27" s="80"/>
      <c r="FC27" s="468">
        <f t="shared" si="159"/>
        <v>0</v>
      </c>
      <c r="FD27" s="135">
        <f t="shared" si="160"/>
        <v>0</v>
      </c>
      <c r="FE27" s="136"/>
      <c r="FF27" s="70">
        <f t="shared" si="161"/>
        <v>0</v>
      </c>
      <c r="FG27" s="109">
        <f t="shared" si="162"/>
        <v>0</v>
      </c>
      <c r="FH27" s="80"/>
      <c r="FI27" s="468">
        <f t="shared" si="163"/>
        <v>0</v>
      </c>
      <c r="FJ27" s="6">
        <f t="shared" si="164"/>
        <v>87656000</v>
      </c>
      <c r="FK27" s="22">
        <f t="shared" si="165"/>
        <v>83945000</v>
      </c>
      <c r="FL27" s="138">
        <f t="shared" si="166"/>
        <v>3711000</v>
      </c>
      <c r="FM27" s="64">
        <f t="shared" si="167"/>
        <v>0</v>
      </c>
      <c r="FN27" s="64">
        <f t="shared" si="168"/>
        <v>0</v>
      </c>
      <c r="FO27" s="9">
        <f t="shared" si="169"/>
        <v>87656000</v>
      </c>
      <c r="FP27" s="64">
        <f t="shared" si="170"/>
        <v>83945000</v>
      </c>
      <c r="FQ27" s="118">
        <f t="shared" si="203"/>
        <v>83865000</v>
      </c>
      <c r="FR27" s="118">
        <f t="shared" si="171"/>
        <v>80000</v>
      </c>
      <c r="FS27" s="284" t="str">
        <f t="shared" si="172"/>
        <v/>
      </c>
      <c r="FT27" s="189">
        <f t="shared" si="173"/>
        <v>3711000</v>
      </c>
      <c r="FU27" s="190">
        <f t="shared" si="204"/>
        <v>3711000</v>
      </c>
      <c r="FV27" s="190">
        <f t="shared" si="174"/>
        <v>0</v>
      </c>
      <c r="FW27" s="284" t="str">
        <f t="shared" si="175"/>
        <v/>
      </c>
      <c r="FX27" s="64">
        <f t="shared" si="176"/>
        <v>0</v>
      </c>
      <c r="FY27" s="189">
        <f t="shared" si="177"/>
        <v>0</v>
      </c>
      <c r="FZ27" s="189">
        <f t="shared" si="178"/>
        <v>0</v>
      </c>
      <c r="GA27" s="284" t="str">
        <f t="shared" si="179"/>
        <v/>
      </c>
      <c r="GB27" s="64">
        <f t="shared" si="180"/>
        <v>0</v>
      </c>
      <c r="GC27" s="189">
        <f t="shared" si="201"/>
        <v>0</v>
      </c>
      <c r="GD27" s="189">
        <f t="shared" si="181"/>
        <v>0</v>
      </c>
      <c r="GE27" s="284" t="str">
        <f t="shared" si="182"/>
        <v/>
      </c>
      <c r="GF27" s="285" t="str">
        <f t="shared" si="183"/>
        <v/>
      </c>
      <c r="GG27" s="6">
        <f t="shared" si="184"/>
        <v>0</v>
      </c>
      <c r="GH27" s="22">
        <f t="shared" si="185"/>
        <v>0</v>
      </c>
      <c r="GI27" s="138">
        <f t="shared" si="186"/>
        <v>0</v>
      </c>
      <c r="GJ27" s="9">
        <f t="shared" si="187"/>
        <v>0</v>
      </c>
      <c r="GK27" s="64">
        <f t="shared" si="188"/>
        <v>0</v>
      </c>
      <c r="GL27" s="286" t="str">
        <f t="shared" si="189"/>
        <v/>
      </c>
      <c r="GM27" s="64">
        <f t="shared" si="190"/>
        <v>0</v>
      </c>
      <c r="GN27" s="284" t="str">
        <f t="shared" si="191"/>
        <v/>
      </c>
      <c r="GO27" s="64">
        <f t="shared" si="192"/>
        <v>0</v>
      </c>
      <c r="GP27" s="284" t="str">
        <f t="shared" si="193"/>
        <v/>
      </c>
      <c r="GQ27" s="64">
        <f t="shared" si="194"/>
        <v>0</v>
      </c>
      <c r="GR27" s="284" t="str">
        <f t="shared" si="195"/>
        <v/>
      </c>
      <c r="GS27" s="479" t="str">
        <f t="shared" si="196"/>
        <v/>
      </c>
      <c r="GT27" s="496">
        <f t="shared" si="197"/>
        <v>0</v>
      </c>
      <c r="GU27" s="501">
        <f t="shared" si="202"/>
        <v>0</v>
      </c>
      <c r="GV27" s="491">
        <v>0</v>
      </c>
      <c r="GW27" s="491">
        <v>0</v>
      </c>
      <c r="GX27" s="501">
        <f t="shared" si="198"/>
        <v>0</v>
      </c>
      <c r="GY27" s="491">
        <v>0</v>
      </c>
      <c r="GZ27" s="491">
        <v>0</v>
      </c>
      <c r="HA27" s="491">
        <v>0</v>
      </c>
      <c r="HB27" s="495">
        <v>0</v>
      </c>
      <c r="HD27" s="325">
        <f t="shared" si="101"/>
        <v>80000</v>
      </c>
    </row>
    <row r="28" spans="1:212" s="60" customFormat="1" ht="28.15" hidden="1" customHeight="1" thickBot="1" x14ac:dyDescent="0.45">
      <c r="A28" s="283" t="s">
        <v>335</v>
      </c>
      <c r="B28" s="281" t="s">
        <v>334</v>
      </c>
      <c r="C28" s="282" t="s">
        <v>280</v>
      </c>
      <c r="D28" s="19">
        <v>0</v>
      </c>
      <c r="E28" s="19">
        <v>16000</v>
      </c>
      <c r="F28" s="19">
        <v>75644000</v>
      </c>
      <c r="G28" s="19">
        <v>0</v>
      </c>
      <c r="H28" s="19">
        <v>0</v>
      </c>
      <c r="I28" s="19">
        <v>0</v>
      </c>
      <c r="J28" s="19">
        <v>5317000</v>
      </c>
      <c r="K28" s="19">
        <v>0</v>
      </c>
      <c r="L28" s="19"/>
      <c r="M28" s="19"/>
      <c r="N28" s="19"/>
      <c r="O28" s="19"/>
      <c r="P28" s="19"/>
      <c r="Q28" s="8">
        <f t="shared" si="102"/>
        <v>80977000</v>
      </c>
      <c r="R28" s="12">
        <v>0</v>
      </c>
      <c r="S28" s="68">
        <v>0</v>
      </c>
      <c r="T28" s="68">
        <v>0</v>
      </c>
      <c r="U28" s="68">
        <v>16000</v>
      </c>
      <c r="V28" s="68">
        <v>46741000</v>
      </c>
      <c r="W28" s="13">
        <v>0</v>
      </c>
      <c r="X28" s="69">
        <v>0</v>
      </c>
      <c r="Y28" s="69">
        <v>0</v>
      </c>
      <c r="Z28" s="69">
        <v>5317000</v>
      </c>
      <c r="AA28" s="69">
        <v>0</v>
      </c>
      <c r="AB28" s="69"/>
      <c r="AC28" s="69"/>
      <c r="AD28" s="69"/>
      <c r="AE28" s="69"/>
      <c r="AF28" s="69"/>
      <c r="AG28" s="10">
        <f t="shared" si="103"/>
        <v>52074000</v>
      </c>
      <c r="AH28" s="6">
        <f t="shared" si="104"/>
        <v>0</v>
      </c>
      <c r="AI28" s="11">
        <v>0</v>
      </c>
      <c r="AJ28" s="7">
        <f t="shared" si="105"/>
        <v>0</v>
      </c>
      <c r="AK28" s="70">
        <f t="shared" si="106"/>
        <v>0</v>
      </c>
      <c r="AL28" s="71">
        <v>0</v>
      </c>
      <c r="AM28" s="71">
        <v>0</v>
      </c>
      <c r="AN28" s="71">
        <v>0</v>
      </c>
      <c r="AO28" s="71">
        <v>0</v>
      </c>
      <c r="AP28" s="71">
        <v>0</v>
      </c>
      <c r="AQ28" s="80">
        <v>0</v>
      </c>
      <c r="AR28" s="71">
        <v>0</v>
      </c>
      <c r="AS28" s="10">
        <f t="shared" si="107"/>
        <v>0</v>
      </c>
      <c r="AT28" s="6">
        <f t="shared" si="108"/>
        <v>0</v>
      </c>
      <c r="AU28" s="11">
        <v>0</v>
      </c>
      <c r="AV28" s="7">
        <f t="shared" si="109"/>
        <v>0</v>
      </c>
      <c r="AW28" s="70">
        <f t="shared" si="110"/>
        <v>0</v>
      </c>
      <c r="AX28" s="136">
        <v>0</v>
      </c>
      <c r="AY28" s="136">
        <v>0</v>
      </c>
      <c r="AZ28" s="136">
        <v>0</v>
      </c>
      <c r="BA28" s="136">
        <v>0</v>
      </c>
      <c r="BB28" s="80">
        <v>0</v>
      </c>
      <c r="BC28" s="136">
        <v>0</v>
      </c>
      <c r="BD28" s="79">
        <f t="shared" si="111"/>
        <v>0</v>
      </c>
      <c r="BE28" s="6">
        <f t="shared" si="112"/>
        <v>0</v>
      </c>
      <c r="BF28" s="11">
        <v>0</v>
      </c>
      <c r="BG28" s="7">
        <f t="shared" si="113"/>
        <v>0</v>
      </c>
      <c r="BH28" s="178">
        <f t="shared" si="114"/>
        <v>0</v>
      </c>
      <c r="BI28" s="136">
        <v>0</v>
      </c>
      <c r="BJ28" s="136">
        <v>0</v>
      </c>
      <c r="BK28" s="136">
        <v>0</v>
      </c>
      <c r="BL28" s="80">
        <v>0</v>
      </c>
      <c r="BM28" s="136">
        <v>0</v>
      </c>
      <c r="BN28" s="79">
        <f t="shared" si="115"/>
        <v>0</v>
      </c>
      <c r="BO28" s="6">
        <f t="shared" si="116"/>
        <v>16000</v>
      </c>
      <c r="BP28" s="11">
        <v>16000</v>
      </c>
      <c r="BQ28" s="7">
        <f t="shared" si="117"/>
        <v>0</v>
      </c>
      <c r="BR28" s="178">
        <f t="shared" si="118"/>
        <v>16000</v>
      </c>
      <c r="BS28" s="136">
        <v>16000</v>
      </c>
      <c r="BT28" s="136">
        <v>0</v>
      </c>
      <c r="BU28" s="80">
        <v>0</v>
      </c>
      <c r="BV28" s="136">
        <v>0</v>
      </c>
      <c r="BW28" s="79">
        <f t="shared" si="119"/>
        <v>0</v>
      </c>
      <c r="BX28" s="6">
        <f t="shared" si="120"/>
        <v>46741000</v>
      </c>
      <c r="BY28" s="11">
        <v>46741000</v>
      </c>
      <c r="BZ28" s="7">
        <f t="shared" si="121"/>
        <v>0</v>
      </c>
      <c r="CA28" s="178">
        <f t="shared" si="122"/>
        <v>36741000</v>
      </c>
      <c r="CB28" s="80">
        <v>36741000</v>
      </c>
      <c r="CC28" s="79">
        <f t="shared" si="123"/>
        <v>10000000</v>
      </c>
      <c r="CD28" s="9">
        <f t="shared" si="124"/>
        <v>0</v>
      </c>
      <c r="CE28" s="13"/>
      <c r="CF28" s="21">
        <f t="shared" si="125"/>
        <v>0</v>
      </c>
      <c r="CG28" s="70">
        <f t="shared" si="126"/>
        <v>0</v>
      </c>
      <c r="CH28" s="71"/>
      <c r="CI28" s="136"/>
      <c r="CJ28" s="136"/>
      <c r="CK28" s="136"/>
      <c r="CL28" s="177"/>
      <c r="CM28" s="80"/>
      <c r="CN28" s="136"/>
      <c r="CO28" s="20">
        <f t="shared" si="127"/>
        <v>0</v>
      </c>
      <c r="CP28" s="107">
        <f t="shared" si="128"/>
        <v>0</v>
      </c>
      <c r="CQ28" s="13"/>
      <c r="CR28" s="108">
        <f t="shared" si="129"/>
        <v>0</v>
      </c>
      <c r="CS28" s="109">
        <f t="shared" si="130"/>
        <v>0</v>
      </c>
      <c r="CT28" s="136"/>
      <c r="CU28" s="136"/>
      <c r="CV28" s="136"/>
      <c r="CW28" s="177"/>
      <c r="CX28" s="80"/>
      <c r="CY28" s="13"/>
      <c r="CZ28" s="110">
        <f t="shared" si="131"/>
        <v>0</v>
      </c>
      <c r="DA28" s="6">
        <f t="shared" si="132"/>
        <v>0</v>
      </c>
      <c r="DB28" s="11">
        <v>0</v>
      </c>
      <c r="DC28" s="7">
        <f t="shared" si="133"/>
        <v>0</v>
      </c>
      <c r="DD28" s="178">
        <f t="shared" si="134"/>
        <v>0</v>
      </c>
      <c r="DE28" s="136">
        <v>0</v>
      </c>
      <c r="DF28" s="136">
        <v>0</v>
      </c>
      <c r="DG28" s="136">
        <v>0</v>
      </c>
      <c r="DH28" s="80">
        <v>0</v>
      </c>
      <c r="DI28" s="136">
        <v>0</v>
      </c>
      <c r="DJ28" s="79">
        <f t="shared" si="135"/>
        <v>0</v>
      </c>
      <c r="DK28" s="6">
        <f t="shared" si="136"/>
        <v>5317000</v>
      </c>
      <c r="DL28" s="11">
        <v>5317000</v>
      </c>
      <c r="DM28" s="7">
        <f t="shared" si="137"/>
        <v>0</v>
      </c>
      <c r="DN28" s="178">
        <f t="shared" si="138"/>
        <v>5317000</v>
      </c>
      <c r="DO28" s="136">
        <v>5317000</v>
      </c>
      <c r="DP28" s="136">
        <v>0</v>
      </c>
      <c r="DQ28" s="80">
        <v>0</v>
      </c>
      <c r="DR28" s="11">
        <v>0</v>
      </c>
      <c r="DS28" s="8">
        <f t="shared" si="139"/>
        <v>0</v>
      </c>
      <c r="DT28" s="6">
        <f t="shared" si="140"/>
        <v>0</v>
      </c>
      <c r="DU28" s="11">
        <v>0</v>
      </c>
      <c r="DV28" s="7">
        <f t="shared" si="141"/>
        <v>0</v>
      </c>
      <c r="DW28" s="178">
        <f t="shared" si="142"/>
        <v>0</v>
      </c>
      <c r="DX28" s="80">
        <v>0</v>
      </c>
      <c r="DY28" s="79">
        <f t="shared" si="143"/>
        <v>0</v>
      </c>
      <c r="DZ28" s="135">
        <f t="shared" si="144"/>
        <v>0</v>
      </c>
      <c r="EA28" s="136"/>
      <c r="EB28" s="70">
        <f t="shared" si="145"/>
        <v>0</v>
      </c>
      <c r="EC28" s="109">
        <f t="shared" si="146"/>
        <v>0</v>
      </c>
      <c r="ED28" s="136"/>
      <c r="EE28" s="71"/>
      <c r="EF28" s="71"/>
      <c r="EG28" s="188"/>
      <c r="EH28" s="80"/>
      <c r="EI28" s="468">
        <f t="shared" si="147"/>
        <v>0</v>
      </c>
      <c r="EJ28" s="135">
        <f t="shared" si="148"/>
        <v>0</v>
      </c>
      <c r="EK28" s="136"/>
      <c r="EL28" s="70">
        <f t="shared" si="149"/>
        <v>0</v>
      </c>
      <c r="EM28" s="109">
        <f t="shared" si="150"/>
        <v>0</v>
      </c>
      <c r="EN28" s="71"/>
      <c r="EO28" s="80"/>
      <c r="EP28" s="468">
        <f t="shared" si="151"/>
        <v>0</v>
      </c>
      <c r="EQ28" s="135">
        <f t="shared" si="152"/>
        <v>0</v>
      </c>
      <c r="ER28" s="136"/>
      <c r="ES28" s="70">
        <f t="shared" si="153"/>
        <v>0</v>
      </c>
      <c r="ET28" s="109">
        <f t="shared" si="154"/>
        <v>0</v>
      </c>
      <c r="EU28" s="80"/>
      <c r="EV28" s="468">
        <f t="shared" si="155"/>
        <v>0</v>
      </c>
      <c r="EW28" s="135">
        <f t="shared" si="156"/>
        <v>0</v>
      </c>
      <c r="EX28" s="136"/>
      <c r="EY28" s="70">
        <f t="shared" si="157"/>
        <v>0</v>
      </c>
      <c r="EZ28" s="109">
        <f t="shared" si="158"/>
        <v>0</v>
      </c>
      <c r="FA28" s="71"/>
      <c r="FB28" s="80"/>
      <c r="FC28" s="468">
        <f t="shared" si="159"/>
        <v>0</v>
      </c>
      <c r="FD28" s="135">
        <f t="shared" si="160"/>
        <v>0</v>
      </c>
      <c r="FE28" s="136"/>
      <c r="FF28" s="70">
        <f t="shared" si="161"/>
        <v>0</v>
      </c>
      <c r="FG28" s="109">
        <f t="shared" si="162"/>
        <v>0</v>
      </c>
      <c r="FH28" s="80"/>
      <c r="FI28" s="468">
        <f t="shared" si="163"/>
        <v>0</v>
      </c>
      <c r="FJ28" s="6">
        <f t="shared" si="164"/>
        <v>52074000</v>
      </c>
      <c r="FK28" s="22">
        <f t="shared" si="165"/>
        <v>46757000</v>
      </c>
      <c r="FL28" s="138">
        <f t="shared" si="166"/>
        <v>5317000</v>
      </c>
      <c r="FM28" s="64">
        <f t="shared" si="167"/>
        <v>0</v>
      </c>
      <c r="FN28" s="64">
        <f t="shared" si="168"/>
        <v>0</v>
      </c>
      <c r="FO28" s="9">
        <f t="shared" si="169"/>
        <v>42074000</v>
      </c>
      <c r="FP28" s="64">
        <f t="shared" si="170"/>
        <v>36757000</v>
      </c>
      <c r="FQ28" s="118">
        <f t="shared" si="203"/>
        <v>16000</v>
      </c>
      <c r="FR28" s="118">
        <f t="shared" si="171"/>
        <v>36741000</v>
      </c>
      <c r="FS28" s="284" t="str">
        <f t="shared" si="172"/>
        <v/>
      </c>
      <c r="FT28" s="189">
        <f t="shared" si="173"/>
        <v>5317000</v>
      </c>
      <c r="FU28" s="190">
        <f t="shared" si="204"/>
        <v>5317000</v>
      </c>
      <c r="FV28" s="190">
        <f t="shared" si="174"/>
        <v>0</v>
      </c>
      <c r="FW28" s="284" t="str">
        <f t="shared" si="175"/>
        <v/>
      </c>
      <c r="FX28" s="64">
        <f t="shared" si="176"/>
        <v>0</v>
      </c>
      <c r="FY28" s="189">
        <f t="shared" si="177"/>
        <v>0</v>
      </c>
      <c r="FZ28" s="189">
        <f t="shared" si="178"/>
        <v>0</v>
      </c>
      <c r="GA28" s="284" t="str">
        <f t="shared" si="179"/>
        <v/>
      </c>
      <c r="GB28" s="64">
        <f t="shared" si="180"/>
        <v>0</v>
      </c>
      <c r="GC28" s="189">
        <f t="shared" si="201"/>
        <v>0</v>
      </c>
      <c r="GD28" s="189">
        <f t="shared" si="181"/>
        <v>0</v>
      </c>
      <c r="GE28" s="284" t="str">
        <f t="shared" si="182"/>
        <v/>
      </c>
      <c r="GF28" s="285" t="str">
        <f t="shared" si="183"/>
        <v/>
      </c>
      <c r="GG28" s="6">
        <f t="shared" si="184"/>
        <v>0</v>
      </c>
      <c r="GH28" s="22">
        <f t="shared" si="185"/>
        <v>0</v>
      </c>
      <c r="GI28" s="138">
        <f t="shared" si="186"/>
        <v>0</v>
      </c>
      <c r="GJ28" s="9">
        <f t="shared" si="187"/>
        <v>10000000</v>
      </c>
      <c r="GK28" s="64">
        <f t="shared" si="188"/>
        <v>10000000</v>
      </c>
      <c r="GL28" s="286" t="str">
        <f t="shared" si="189"/>
        <v/>
      </c>
      <c r="GM28" s="64">
        <f t="shared" si="190"/>
        <v>0</v>
      </c>
      <c r="GN28" s="284" t="str">
        <f t="shared" si="191"/>
        <v/>
      </c>
      <c r="GO28" s="64">
        <f t="shared" si="192"/>
        <v>0</v>
      </c>
      <c r="GP28" s="284" t="str">
        <f t="shared" si="193"/>
        <v/>
      </c>
      <c r="GQ28" s="64">
        <f t="shared" si="194"/>
        <v>0</v>
      </c>
      <c r="GR28" s="284" t="str">
        <f t="shared" si="195"/>
        <v/>
      </c>
      <c r="GS28" s="479" t="str">
        <f t="shared" si="196"/>
        <v/>
      </c>
      <c r="GT28" s="496">
        <f t="shared" si="197"/>
        <v>10000000</v>
      </c>
      <c r="GU28" s="501">
        <f t="shared" si="202"/>
        <v>0</v>
      </c>
      <c r="GV28" s="491">
        <v>0</v>
      </c>
      <c r="GW28" s="491">
        <v>0</v>
      </c>
      <c r="GX28" s="501">
        <f t="shared" si="198"/>
        <v>10000000</v>
      </c>
      <c r="GY28" s="491">
        <v>10000000</v>
      </c>
      <c r="GZ28" s="491">
        <v>0</v>
      </c>
      <c r="HA28" s="491">
        <v>0</v>
      </c>
      <c r="HB28" s="495">
        <v>0</v>
      </c>
      <c r="HD28" s="325">
        <f t="shared" si="101"/>
        <v>36741000</v>
      </c>
    </row>
    <row r="29" spans="1:212" s="60" customFormat="1" ht="28.15" hidden="1" customHeight="1" thickBot="1" x14ac:dyDescent="0.45">
      <c r="A29" s="283" t="s">
        <v>337</v>
      </c>
      <c r="B29" s="281" t="s">
        <v>336</v>
      </c>
      <c r="C29" s="282" t="s">
        <v>280</v>
      </c>
      <c r="D29" s="19">
        <v>0</v>
      </c>
      <c r="E29" s="19">
        <v>169989000</v>
      </c>
      <c r="F29" s="19">
        <v>169102000</v>
      </c>
      <c r="G29" s="19">
        <v>0</v>
      </c>
      <c r="H29" s="19">
        <v>0</v>
      </c>
      <c r="I29" s="19">
        <v>0</v>
      </c>
      <c r="J29" s="19">
        <v>26478000</v>
      </c>
      <c r="K29" s="19">
        <v>0</v>
      </c>
      <c r="L29" s="19"/>
      <c r="M29" s="19"/>
      <c r="N29" s="19"/>
      <c r="O29" s="19"/>
      <c r="P29" s="19"/>
      <c r="Q29" s="8">
        <f t="shared" si="102"/>
        <v>365569000</v>
      </c>
      <c r="R29" s="12">
        <v>0</v>
      </c>
      <c r="S29" s="68">
        <v>169036000</v>
      </c>
      <c r="T29" s="68">
        <v>0</v>
      </c>
      <c r="U29" s="68">
        <v>953000</v>
      </c>
      <c r="V29" s="68">
        <v>4885000</v>
      </c>
      <c r="W29" s="13">
        <v>0</v>
      </c>
      <c r="X29" s="69">
        <v>0</v>
      </c>
      <c r="Y29" s="69">
        <v>0</v>
      </c>
      <c r="Z29" s="69">
        <v>26478000</v>
      </c>
      <c r="AA29" s="69">
        <v>0</v>
      </c>
      <c r="AB29" s="69"/>
      <c r="AC29" s="69"/>
      <c r="AD29" s="69"/>
      <c r="AE29" s="69"/>
      <c r="AF29" s="69"/>
      <c r="AG29" s="10">
        <f t="shared" si="103"/>
        <v>201352000</v>
      </c>
      <c r="AH29" s="6">
        <f t="shared" si="104"/>
        <v>0</v>
      </c>
      <c r="AI29" s="11">
        <v>0</v>
      </c>
      <c r="AJ29" s="7">
        <f t="shared" si="105"/>
        <v>0</v>
      </c>
      <c r="AK29" s="70">
        <f t="shared" si="106"/>
        <v>0</v>
      </c>
      <c r="AL29" s="71">
        <v>0</v>
      </c>
      <c r="AM29" s="71">
        <v>0</v>
      </c>
      <c r="AN29" s="71">
        <v>0</v>
      </c>
      <c r="AO29" s="71">
        <v>0</v>
      </c>
      <c r="AP29" s="71">
        <v>0</v>
      </c>
      <c r="AQ29" s="80">
        <v>0</v>
      </c>
      <c r="AR29" s="71">
        <v>0</v>
      </c>
      <c r="AS29" s="10">
        <f t="shared" si="107"/>
        <v>0</v>
      </c>
      <c r="AT29" s="6">
        <f t="shared" si="108"/>
        <v>169036000</v>
      </c>
      <c r="AU29" s="11">
        <v>169036000</v>
      </c>
      <c r="AV29" s="7">
        <f t="shared" si="109"/>
        <v>0</v>
      </c>
      <c r="AW29" s="70">
        <f t="shared" si="110"/>
        <v>169036000</v>
      </c>
      <c r="AX29" s="136">
        <v>169036000</v>
      </c>
      <c r="AY29" s="136">
        <v>0</v>
      </c>
      <c r="AZ29" s="136">
        <v>0</v>
      </c>
      <c r="BA29" s="136">
        <v>0</v>
      </c>
      <c r="BB29" s="80">
        <v>0</v>
      </c>
      <c r="BC29" s="136">
        <v>0</v>
      </c>
      <c r="BD29" s="79">
        <f t="shared" si="111"/>
        <v>0</v>
      </c>
      <c r="BE29" s="6">
        <f t="shared" si="112"/>
        <v>0</v>
      </c>
      <c r="BF29" s="11">
        <v>0</v>
      </c>
      <c r="BG29" s="7">
        <f t="shared" si="113"/>
        <v>0</v>
      </c>
      <c r="BH29" s="178">
        <f t="shared" si="114"/>
        <v>0</v>
      </c>
      <c r="BI29" s="136">
        <v>0</v>
      </c>
      <c r="BJ29" s="136">
        <v>0</v>
      </c>
      <c r="BK29" s="136">
        <v>0</v>
      </c>
      <c r="BL29" s="80">
        <v>0</v>
      </c>
      <c r="BM29" s="136">
        <v>0</v>
      </c>
      <c r="BN29" s="79">
        <f t="shared" si="115"/>
        <v>0</v>
      </c>
      <c r="BO29" s="6">
        <f t="shared" si="116"/>
        <v>953000</v>
      </c>
      <c r="BP29" s="11">
        <v>953000</v>
      </c>
      <c r="BQ29" s="7">
        <f t="shared" si="117"/>
        <v>0</v>
      </c>
      <c r="BR29" s="178">
        <f t="shared" si="118"/>
        <v>953000</v>
      </c>
      <c r="BS29" s="136">
        <v>953000</v>
      </c>
      <c r="BT29" s="136">
        <v>0</v>
      </c>
      <c r="BU29" s="80">
        <v>0</v>
      </c>
      <c r="BV29" s="136">
        <v>0</v>
      </c>
      <c r="BW29" s="79">
        <f t="shared" si="119"/>
        <v>0</v>
      </c>
      <c r="BX29" s="6">
        <f t="shared" si="120"/>
        <v>4885000</v>
      </c>
      <c r="BY29" s="11">
        <v>4885000</v>
      </c>
      <c r="BZ29" s="7">
        <f t="shared" si="121"/>
        <v>0</v>
      </c>
      <c r="CA29" s="178">
        <f t="shared" si="122"/>
        <v>4885000</v>
      </c>
      <c r="CB29" s="80">
        <v>4885000</v>
      </c>
      <c r="CC29" s="79">
        <f t="shared" si="123"/>
        <v>0</v>
      </c>
      <c r="CD29" s="9">
        <f t="shared" si="124"/>
        <v>0</v>
      </c>
      <c r="CE29" s="13"/>
      <c r="CF29" s="21">
        <f t="shared" si="125"/>
        <v>0</v>
      </c>
      <c r="CG29" s="70">
        <f t="shared" si="126"/>
        <v>0</v>
      </c>
      <c r="CH29" s="71"/>
      <c r="CI29" s="136"/>
      <c r="CJ29" s="136"/>
      <c r="CK29" s="136"/>
      <c r="CL29" s="177"/>
      <c r="CM29" s="80"/>
      <c r="CN29" s="136"/>
      <c r="CO29" s="20">
        <f t="shared" si="127"/>
        <v>0</v>
      </c>
      <c r="CP29" s="107">
        <f t="shared" si="128"/>
        <v>0</v>
      </c>
      <c r="CQ29" s="13"/>
      <c r="CR29" s="108">
        <f t="shared" si="129"/>
        <v>0</v>
      </c>
      <c r="CS29" s="109">
        <f t="shared" si="130"/>
        <v>0</v>
      </c>
      <c r="CT29" s="136"/>
      <c r="CU29" s="136"/>
      <c r="CV29" s="136"/>
      <c r="CW29" s="177"/>
      <c r="CX29" s="80"/>
      <c r="CY29" s="13"/>
      <c r="CZ29" s="110">
        <f t="shared" si="131"/>
        <v>0</v>
      </c>
      <c r="DA29" s="6">
        <f t="shared" si="132"/>
        <v>0</v>
      </c>
      <c r="DB29" s="11">
        <v>0</v>
      </c>
      <c r="DC29" s="7">
        <f t="shared" si="133"/>
        <v>0</v>
      </c>
      <c r="DD29" s="178">
        <f t="shared" si="134"/>
        <v>0</v>
      </c>
      <c r="DE29" s="136">
        <v>0</v>
      </c>
      <c r="DF29" s="136">
        <v>0</v>
      </c>
      <c r="DG29" s="136">
        <v>0</v>
      </c>
      <c r="DH29" s="80">
        <v>0</v>
      </c>
      <c r="DI29" s="136">
        <v>0</v>
      </c>
      <c r="DJ29" s="79">
        <f t="shared" si="135"/>
        <v>0</v>
      </c>
      <c r="DK29" s="6">
        <f t="shared" si="136"/>
        <v>26478000</v>
      </c>
      <c r="DL29" s="11">
        <v>26478000</v>
      </c>
      <c r="DM29" s="7">
        <f t="shared" si="137"/>
        <v>0</v>
      </c>
      <c r="DN29" s="178">
        <f t="shared" si="138"/>
        <v>26478000</v>
      </c>
      <c r="DO29" s="136">
        <v>26478000</v>
      </c>
      <c r="DP29" s="136">
        <v>0</v>
      </c>
      <c r="DQ29" s="80">
        <v>0</v>
      </c>
      <c r="DR29" s="11">
        <v>0</v>
      </c>
      <c r="DS29" s="8">
        <f t="shared" si="139"/>
        <v>0</v>
      </c>
      <c r="DT29" s="6">
        <f t="shared" si="140"/>
        <v>0</v>
      </c>
      <c r="DU29" s="11">
        <v>0</v>
      </c>
      <c r="DV29" s="7">
        <f t="shared" si="141"/>
        <v>0</v>
      </c>
      <c r="DW29" s="178">
        <f t="shared" si="142"/>
        <v>0</v>
      </c>
      <c r="DX29" s="80">
        <v>0</v>
      </c>
      <c r="DY29" s="79">
        <f t="shared" si="143"/>
        <v>0</v>
      </c>
      <c r="DZ29" s="135">
        <f t="shared" si="144"/>
        <v>0</v>
      </c>
      <c r="EA29" s="136"/>
      <c r="EB29" s="70">
        <f t="shared" si="145"/>
        <v>0</v>
      </c>
      <c r="EC29" s="109">
        <f t="shared" si="146"/>
        <v>0</v>
      </c>
      <c r="ED29" s="136"/>
      <c r="EE29" s="71"/>
      <c r="EF29" s="71"/>
      <c r="EG29" s="188"/>
      <c r="EH29" s="80"/>
      <c r="EI29" s="468">
        <f t="shared" si="147"/>
        <v>0</v>
      </c>
      <c r="EJ29" s="135">
        <f t="shared" si="148"/>
        <v>0</v>
      </c>
      <c r="EK29" s="136"/>
      <c r="EL29" s="70">
        <f t="shared" si="149"/>
        <v>0</v>
      </c>
      <c r="EM29" s="109">
        <f t="shared" si="150"/>
        <v>0</v>
      </c>
      <c r="EN29" s="71"/>
      <c r="EO29" s="80"/>
      <c r="EP29" s="468">
        <f t="shared" si="151"/>
        <v>0</v>
      </c>
      <c r="EQ29" s="135">
        <f t="shared" si="152"/>
        <v>0</v>
      </c>
      <c r="ER29" s="136"/>
      <c r="ES29" s="70">
        <f t="shared" si="153"/>
        <v>0</v>
      </c>
      <c r="ET29" s="109">
        <f t="shared" si="154"/>
        <v>0</v>
      </c>
      <c r="EU29" s="80"/>
      <c r="EV29" s="468">
        <f t="shared" si="155"/>
        <v>0</v>
      </c>
      <c r="EW29" s="135">
        <f t="shared" si="156"/>
        <v>0</v>
      </c>
      <c r="EX29" s="136"/>
      <c r="EY29" s="70">
        <f t="shared" si="157"/>
        <v>0</v>
      </c>
      <c r="EZ29" s="109">
        <f t="shared" si="158"/>
        <v>0</v>
      </c>
      <c r="FA29" s="71"/>
      <c r="FB29" s="80"/>
      <c r="FC29" s="468">
        <f t="shared" si="159"/>
        <v>0</v>
      </c>
      <c r="FD29" s="135">
        <f t="shared" si="160"/>
        <v>0</v>
      </c>
      <c r="FE29" s="136"/>
      <c r="FF29" s="70">
        <f t="shared" si="161"/>
        <v>0</v>
      </c>
      <c r="FG29" s="109">
        <f t="shared" si="162"/>
        <v>0</v>
      </c>
      <c r="FH29" s="80"/>
      <c r="FI29" s="468">
        <f t="shared" si="163"/>
        <v>0</v>
      </c>
      <c r="FJ29" s="6">
        <f t="shared" si="164"/>
        <v>201352000</v>
      </c>
      <c r="FK29" s="22">
        <f t="shared" si="165"/>
        <v>174874000</v>
      </c>
      <c r="FL29" s="138">
        <f t="shared" si="166"/>
        <v>26478000</v>
      </c>
      <c r="FM29" s="64">
        <f t="shared" si="167"/>
        <v>0</v>
      </c>
      <c r="FN29" s="64">
        <f t="shared" si="168"/>
        <v>0</v>
      </c>
      <c r="FO29" s="9">
        <f t="shared" si="169"/>
        <v>201352000</v>
      </c>
      <c r="FP29" s="64">
        <f t="shared" si="170"/>
        <v>174874000</v>
      </c>
      <c r="FQ29" s="118">
        <f t="shared" si="203"/>
        <v>169989000</v>
      </c>
      <c r="FR29" s="118">
        <f t="shared" si="171"/>
        <v>4885000</v>
      </c>
      <c r="FS29" s="284" t="str">
        <f t="shared" si="172"/>
        <v/>
      </c>
      <c r="FT29" s="189">
        <f t="shared" si="173"/>
        <v>26478000</v>
      </c>
      <c r="FU29" s="190">
        <f t="shared" si="204"/>
        <v>26478000</v>
      </c>
      <c r="FV29" s="190">
        <f t="shared" si="174"/>
        <v>0</v>
      </c>
      <c r="FW29" s="284" t="str">
        <f t="shared" si="175"/>
        <v/>
      </c>
      <c r="FX29" s="64">
        <f t="shared" si="176"/>
        <v>0</v>
      </c>
      <c r="FY29" s="189">
        <f t="shared" si="177"/>
        <v>0</v>
      </c>
      <c r="FZ29" s="189">
        <f t="shared" si="178"/>
        <v>0</v>
      </c>
      <c r="GA29" s="284" t="str">
        <f t="shared" si="179"/>
        <v/>
      </c>
      <c r="GB29" s="64">
        <f t="shared" si="180"/>
        <v>0</v>
      </c>
      <c r="GC29" s="189">
        <f t="shared" si="201"/>
        <v>0</v>
      </c>
      <c r="GD29" s="189">
        <f t="shared" si="181"/>
        <v>0</v>
      </c>
      <c r="GE29" s="284" t="str">
        <f t="shared" si="182"/>
        <v/>
      </c>
      <c r="GF29" s="285" t="str">
        <f t="shared" si="183"/>
        <v/>
      </c>
      <c r="GG29" s="6">
        <f t="shared" si="184"/>
        <v>0</v>
      </c>
      <c r="GH29" s="22">
        <f t="shared" si="185"/>
        <v>0</v>
      </c>
      <c r="GI29" s="138">
        <f t="shared" si="186"/>
        <v>0</v>
      </c>
      <c r="GJ29" s="9">
        <f t="shared" si="187"/>
        <v>0</v>
      </c>
      <c r="GK29" s="64">
        <f t="shared" si="188"/>
        <v>0</v>
      </c>
      <c r="GL29" s="286" t="str">
        <f t="shared" si="189"/>
        <v/>
      </c>
      <c r="GM29" s="64">
        <f t="shared" si="190"/>
        <v>0</v>
      </c>
      <c r="GN29" s="284" t="str">
        <f t="shared" si="191"/>
        <v/>
      </c>
      <c r="GO29" s="64">
        <f t="shared" si="192"/>
        <v>0</v>
      </c>
      <c r="GP29" s="284" t="str">
        <f t="shared" si="193"/>
        <v/>
      </c>
      <c r="GQ29" s="64">
        <f t="shared" si="194"/>
        <v>0</v>
      </c>
      <c r="GR29" s="284" t="str">
        <f t="shared" si="195"/>
        <v/>
      </c>
      <c r="GS29" s="479" t="str">
        <f t="shared" si="196"/>
        <v/>
      </c>
      <c r="GT29" s="496">
        <f t="shared" si="197"/>
        <v>0</v>
      </c>
      <c r="GU29" s="501">
        <f t="shared" si="202"/>
        <v>0</v>
      </c>
      <c r="GV29" s="491">
        <v>0</v>
      </c>
      <c r="GW29" s="491">
        <v>0</v>
      </c>
      <c r="GX29" s="501">
        <f t="shared" si="198"/>
        <v>0</v>
      </c>
      <c r="GY29" s="491">
        <v>0</v>
      </c>
      <c r="GZ29" s="491">
        <v>0</v>
      </c>
      <c r="HA29" s="491">
        <v>0</v>
      </c>
      <c r="HB29" s="495">
        <v>0</v>
      </c>
      <c r="HD29" s="325">
        <f t="shared" si="101"/>
        <v>4885000</v>
      </c>
    </row>
    <row r="30" spans="1:212" s="60" customFormat="1" ht="28.15" hidden="1" customHeight="1" thickBot="1" x14ac:dyDescent="0.45">
      <c r="A30" s="283" t="s">
        <v>339</v>
      </c>
      <c r="B30" s="281" t="s">
        <v>338</v>
      </c>
      <c r="C30" s="282" t="s">
        <v>280</v>
      </c>
      <c r="D30" s="19">
        <v>121816000</v>
      </c>
      <c r="E30" s="19">
        <v>3641000</v>
      </c>
      <c r="F30" s="19">
        <v>132878000</v>
      </c>
      <c r="G30" s="19">
        <v>0</v>
      </c>
      <c r="H30" s="19">
        <v>0</v>
      </c>
      <c r="I30" s="19">
        <v>0</v>
      </c>
      <c r="J30" s="19">
        <v>23120000</v>
      </c>
      <c r="K30" s="19">
        <v>0</v>
      </c>
      <c r="L30" s="19"/>
      <c r="M30" s="19"/>
      <c r="N30" s="19"/>
      <c r="O30" s="19"/>
      <c r="P30" s="19"/>
      <c r="Q30" s="8">
        <f t="shared" si="102"/>
        <v>281455000</v>
      </c>
      <c r="R30" s="12">
        <v>121816000</v>
      </c>
      <c r="S30" s="68">
        <v>3641000</v>
      </c>
      <c r="T30" s="68">
        <v>0</v>
      </c>
      <c r="U30" s="68">
        <v>0</v>
      </c>
      <c r="V30" s="68">
        <v>5473000</v>
      </c>
      <c r="W30" s="13">
        <v>0</v>
      </c>
      <c r="X30" s="69">
        <v>0</v>
      </c>
      <c r="Y30" s="69">
        <v>0</v>
      </c>
      <c r="Z30" s="69">
        <v>23120000</v>
      </c>
      <c r="AA30" s="69">
        <v>0</v>
      </c>
      <c r="AB30" s="69"/>
      <c r="AC30" s="69"/>
      <c r="AD30" s="69"/>
      <c r="AE30" s="69"/>
      <c r="AF30" s="69"/>
      <c r="AG30" s="10">
        <f t="shared" si="103"/>
        <v>154050000</v>
      </c>
      <c r="AH30" s="6">
        <f t="shared" si="104"/>
        <v>121816000</v>
      </c>
      <c r="AI30" s="11">
        <v>121816000</v>
      </c>
      <c r="AJ30" s="7">
        <f t="shared" si="105"/>
        <v>0</v>
      </c>
      <c r="AK30" s="70">
        <f t="shared" si="106"/>
        <v>121816000</v>
      </c>
      <c r="AL30" s="71">
        <v>121816000</v>
      </c>
      <c r="AM30" s="71">
        <v>0</v>
      </c>
      <c r="AN30" s="71">
        <v>0</v>
      </c>
      <c r="AO30" s="71">
        <v>0</v>
      </c>
      <c r="AP30" s="71">
        <v>0</v>
      </c>
      <c r="AQ30" s="80">
        <v>0</v>
      </c>
      <c r="AR30" s="71">
        <v>0</v>
      </c>
      <c r="AS30" s="10">
        <f t="shared" si="107"/>
        <v>0</v>
      </c>
      <c r="AT30" s="6">
        <f t="shared" si="108"/>
        <v>3641000</v>
      </c>
      <c r="AU30" s="11">
        <v>3641000</v>
      </c>
      <c r="AV30" s="7">
        <f t="shared" si="109"/>
        <v>0</v>
      </c>
      <c r="AW30" s="70">
        <f t="shared" si="110"/>
        <v>3641000</v>
      </c>
      <c r="AX30" s="136">
        <v>3641000</v>
      </c>
      <c r="AY30" s="136">
        <v>0</v>
      </c>
      <c r="AZ30" s="136">
        <v>0</v>
      </c>
      <c r="BA30" s="136">
        <v>0</v>
      </c>
      <c r="BB30" s="80">
        <v>0</v>
      </c>
      <c r="BC30" s="136">
        <v>0</v>
      </c>
      <c r="BD30" s="79">
        <f t="shared" si="111"/>
        <v>0</v>
      </c>
      <c r="BE30" s="6">
        <f t="shared" si="112"/>
        <v>0</v>
      </c>
      <c r="BF30" s="11">
        <v>0</v>
      </c>
      <c r="BG30" s="7">
        <f t="shared" si="113"/>
        <v>0</v>
      </c>
      <c r="BH30" s="178">
        <f t="shared" si="114"/>
        <v>0</v>
      </c>
      <c r="BI30" s="136">
        <v>0</v>
      </c>
      <c r="BJ30" s="136">
        <v>0</v>
      </c>
      <c r="BK30" s="136">
        <v>0</v>
      </c>
      <c r="BL30" s="80">
        <v>0</v>
      </c>
      <c r="BM30" s="136">
        <v>0</v>
      </c>
      <c r="BN30" s="79">
        <f t="shared" si="115"/>
        <v>0</v>
      </c>
      <c r="BO30" s="6">
        <f t="shared" si="116"/>
        <v>0</v>
      </c>
      <c r="BP30" s="11">
        <v>0</v>
      </c>
      <c r="BQ30" s="7">
        <f t="shared" si="117"/>
        <v>0</v>
      </c>
      <c r="BR30" s="178">
        <f t="shared" si="118"/>
        <v>0</v>
      </c>
      <c r="BS30" s="136">
        <v>0</v>
      </c>
      <c r="BT30" s="136">
        <v>0</v>
      </c>
      <c r="BU30" s="80">
        <v>0</v>
      </c>
      <c r="BV30" s="136">
        <v>0</v>
      </c>
      <c r="BW30" s="79">
        <f t="shared" si="119"/>
        <v>0</v>
      </c>
      <c r="BX30" s="6">
        <f t="shared" si="120"/>
        <v>5473000</v>
      </c>
      <c r="BY30" s="11">
        <v>5473000</v>
      </c>
      <c r="BZ30" s="7">
        <f t="shared" si="121"/>
        <v>0</v>
      </c>
      <c r="CA30" s="178">
        <f t="shared" si="122"/>
        <v>5473000</v>
      </c>
      <c r="CB30" s="80">
        <v>5473000</v>
      </c>
      <c r="CC30" s="79">
        <f t="shared" si="123"/>
        <v>0</v>
      </c>
      <c r="CD30" s="9">
        <f t="shared" si="124"/>
        <v>0</v>
      </c>
      <c r="CE30" s="13"/>
      <c r="CF30" s="21">
        <f t="shared" si="125"/>
        <v>0</v>
      </c>
      <c r="CG30" s="70">
        <f t="shared" si="126"/>
        <v>0</v>
      </c>
      <c r="CH30" s="71"/>
      <c r="CI30" s="136"/>
      <c r="CJ30" s="136"/>
      <c r="CK30" s="136"/>
      <c r="CL30" s="177"/>
      <c r="CM30" s="80"/>
      <c r="CN30" s="136"/>
      <c r="CO30" s="20">
        <f t="shared" si="127"/>
        <v>0</v>
      </c>
      <c r="CP30" s="107">
        <f t="shared" si="128"/>
        <v>0</v>
      </c>
      <c r="CQ30" s="13"/>
      <c r="CR30" s="108">
        <f t="shared" si="129"/>
        <v>0</v>
      </c>
      <c r="CS30" s="109">
        <f t="shared" si="130"/>
        <v>0</v>
      </c>
      <c r="CT30" s="136"/>
      <c r="CU30" s="136"/>
      <c r="CV30" s="136"/>
      <c r="CW30" s="177"/>
      <c r="CX30" s="80"/>
      <c r="CY30" s="13"/>
      <c r="CZ30" s="110">
        <f t="shared" si="131"/>
        <v>0</v>
      </c>
      <c r="DA30" s="6">
        <f t="shared" si="132"/>
        <v>0</v>
      </c>
      <c r="DB30" s="11">
        <v>0</v>
      </c>
      <c r="DC30" s="7">
        <f t="shared" si="133"/>
        <v>0</v>
      </c>
      <c r="DD30" s="178">
        <f t="shared" si="134"/>
        <v>0</v>
      </c>
      <c r="DE30" s="136">
        <v>0</v>
      </c>
      <c r="DF30" s="136">
        <v>0</v>
      </c>
      <c r="DG30" s="136">
        <v>0</v>
      </c>
      <c r="DH30" s="80">
        <v>0</v>
      </c>
      <c r="DI30" s="136">
        <v>0</v>
      </c>
      <c r="DJ30" s="79">
        <f t="shared" si="135"/>
        <v>0</v>
      </c>
      <c r="DK30" s="6">
        <f t="shared" si="136"/>
        <v>23120000</v>
      </c>
      <c r="DL30" s="11">
        <v>23120000</v>
      </c>
      <c r="DM30" s="7">
        <f t="shared" si="137"/>
        <v>0</v>
      </c>
      <c r="DN30" s="178">
        <f t="shared" si="138"/>
        <v>23120000</v>
      </c>
      <c r="DO30" s="136">
        <v>23120000</v>
      </c>
      <c r="DP30" s="136">
        <v>0</v>
      </c>
      <c r="DQ30" s="80">
        <v>0</v>
      </c>
      <c r="DR30" s="11">
        <v>0</v>
      </c>
      <c r="DS30" s="8">
        <f t="shared" si="139"/>
        <v>0</v>
      </c>
      <c r="DT30" s="6">
        <f t="shared" si="140"/>
        <v>0</v>
      </c>
      <c r="DU30" s="11">
        <v>0</v>
      </c>
      <c r="DV30" s="7">
        <f t="shared" si="141"/>
        <v>0</v>
      </c>
      <c r="DW30" s="178">
        <f t="shared" si="142"/>
        <v>0</v>
      </c>
      <c r="DX30" s="80">
        <v>0</v>
      </c>
      <c r="DY30" s="79">
        <f t="shared" si="143"/>
        <v>0</v>
      </c>
      <c r="DZ30" s="135">
        <f t="shared" si="144"/>
        <v>0</v>
      </c>
      <c r="EA30" s="136"/>
      <c r="EB30" s="70">
        <f t="shared" si="145"/>
        <v>0</v>
      </c>
      <c r="EC30" s="109">
        <f t="shared" si="146"/>
        <v>0</v>
      </c>
      <c r="ED30" s="136"/>
      <c r="EE30" s="71"/>
      <c r="EF30" s="71"/>
      <c r="EG30" s="188"/>
      <c r="EH30" s="80"/>
      <c r="EI30" s="468">
        <f t="shared" si="147"/>
        <v>0</v>
      </c>
      <c r="EJ30" s="135">
        <f t="shared" si="148"/>
        <v>0</v>
      </c>
      <c r="EK30" s="136"/>
      <c r="EL30" s="70">
        <f t="shared" si="149"/>
        <v>0</v>
      </c>
      <c r="EM30" s="109">
        <f t="shared" si="150"/>
        <v>0</v>
      </c>
      <c r="EN30" s="71"/>
      <c r="EO30" s="80"/>
      <c r="EP30" s="468">
        <f t="shared" si="151"/>
        <v>0</v>
      </c>
      <c r="EQ30" s="135">
        <f t="shared" si="152"/>
        <v>0</v>
      </c>
      <c r="ER30" s="136"/>
      <c r="ES30" s="70">
        <f t="shared" si="153"/>
        <v>0</v>
      </c>
      <c r="ET30" s="109">
        <f t="shared" si="154"/>
        <v>0</v>
      </c>
      <c r="EU30" s="80"/>
      <c r="EV30" s="468">
        <f t="shared" si="155"/>
        <v>0</v>
      </c>
      <c r="EW30" s="135">
        <f t="shared" si="156"/>
        <v>0</v>
      </c>
      <c r="EX30" s="136"/>
      <c r="EY30" s="70">
        <f t="shared" si="157"/>
        <v>0</v>
      </c>
      <c r="EZ30" s="109">
        <f t="shared" si="158"/>
        <v>0</v>
      </c>
      <c r="FA30" s="71"/>
      <c r="FB30" s="80"/>
      <c r="FC30" s="468">
        <f t="shared" si="159"/>
        <v>0</v>
      </c>
      <c r="FD30" s="135">
        <f t="shared" si="160"/>
        <v>0</v>
      </c>
      <c r="FE30" s="136"/>
      <c r="FF30" s="70">
        <f t="shared" si="161"/>
        <v>0</v>
      </c>
      <c r="FG30" s="109">
        <f t="shared" si="162"/>
        <v>0</v>
      </c>
      <c r="FH30" s="80"/>
      <c r="FI30" s="468">
        <f t="shared" si="163"/>
        <v>0</v>
      </c>
      <c r="FJ30" s="6">
        <f t="shared" si="164"/>
        <v>154050000</v>
      </c>
      <c r="FK30" s="22">
        <f t="shared" si="165"/>
        <v>130930000</v>
      </c>
      <c r="FL30" s="138">
        <f t="shared" si="166"/>
        <v>23120000</v>
      </c>
      <c r="FM30" s="64">
        <f t="shared" si="167"/>
        <v>0</v>
      </c>
      <c r="FN30" s="64">
        <f t="shared" si="168"/>
        <v>0</v>
      </c>
      <c r="FO30" s="9">
        <f t="shared" si="169"/>
        <v>154050000</v>
      </c>
      <c r="FP30" s="64">
        <f t="shared" si="170"/>
        <v>130930000</v>
      </c>
      <c r="FQ30" s="118">
        <f t="shared" si="203"/>
        <v>125457000</v>
      </c>
      <c r="FR30" s="118">
        <f t="shared" si="171"/>
        <v>5473000</v>
      </c>
      <c r="FS30" s="284" t="str">
        <f t="shared" si="172"/>
        <v/>
      </c>
      <c r="FT30" s="189">
        <f t="shared" si="173"/>
        <v>23120000</v>
      </c>
      <c r="FU30" s="190">
        <f t="shared" si="204"/>
        <v>23120000</v>
      </c>
      <c r="FV30" s="190">
        <f t="shared" si="174"/>
        <v>0</v>
      </c>
      <c r="FW30" s="284" t="str">
        <f t="shared" si="175"/>
        <v/>
      </c>
      <c r="FX30" s="64">
        <f t="shared" si="176"/>
        <v>0</v>
      </c>
      <c r="FY30" s="189">
        <f t="shared" si="177"/>
        <v>0</v>
      </c>
      <c r="FZ30" s="189">
        <f t="shared" si="178"/>
        <v>0</v>
      </c>
      <c r="GA30" s="284" t="str">
        <f t="shared" si="179"/>
        <v/>
      </c>
      <c r="GB30" s="64">
        <f t="shared" si="180"/>
        <v>0</v>
      </c>
      <c r="GC30" s="189">
        <f t="shared" si="201"/>
        <v>0</v>
      </c>
      <c r="GD30" s="189">
        <f t="shared" si="181"/>
        <v>0</v>
      </c>
      <c r="GE30" s="284" t="str">
        <f t="shared" si="182"/>
        <v/>
      </c>
      <c r="GF30" s="285" t="str">
        <f t="shared" si="183"/>
        <v/>
      </c>
      <c r="GG30" s="6">
        <f t="shared" si="184"/>
        <v>0</v>
      </c>
      <c r="GH30" s="22">
        <f t="shared" si="185"/>
        <v>0</v>
      </c>
      <c r="GI30" s="138">
        <f t="shared" si="186"/>
        <v>0</v>
      </c>
      <c r="GJ30" s="9">
        <f t="shared" si="187"/>
        <v>0</v>
      </c>
      <c r="GK30" s="64">
        <f t="shared" si="188"/>
        <v>0</v>
      </c>
      <c r="GL30" s="286" t="str">
        <f t="shared" si="189"/>
        <v/>
      </c>
      <c r="GM30" s="64">
        <f t="shared" si="190"/>
        <v>0</v>
      </c>
      <c r="GN30" s="284" t="str">
        <f t="shared" si="191"/>
        <v/>
      </c>
      <c r="GO30" s="64">
        <f t="shared" si="192"/>
        <v>0</v>
      </c>
      <c r="GP30" s="284" t="str">
        <f t="shared" si="193"/>
        <v/>
      </c>
      <c r="GQ30" s="64">
        <f t="shared" si="194"/>
        <v>0</v>
      </c>
      <c r="GR30" s="284" t="str">
        <f t="shared" si="195"/>
        <v/>
      </c>
      <c r="GS30" s="479" t="str">
        <f t="shared" si="196"/>
        <v/>
      </c>
      <c r="GT30" s="496">
        <f t="shared" si="197"/>
        <v>0</v>
      </c>
      <c r="GU30" s="501">
        <f t="shared" si="202"/>
        <v>0</v>
      </c>
      <c r="GV30" s="491">
        <v>0</v>
      </c>
      <c r="GW30" s="491">
        <v>0</v>
      </c>
      <c r="GX30" s="501">
        <f t="shared" si="198"/>
        <v>0</v>
      </c>
      <c r="GY30" s="491">
        <v>0</v>
      </c>
      <c r="GZ30" s="491">
        <v>0</v>
      </c>
      <c r="HA30" s="491">
        <v>0</v>
      </c>
      <c r="HB30" s="495">
        <v>0</v>
      </c>
      <c r="HD30" s="325">
        <f t="shared" si="101"/>
        <v>5473000</v>
      </c>
    </row>
    <row r="31" spans="1:212" s="60" customFormat="1" ht="28.15" hidden="1" customHeight="1" thickBot="1" x14ac:dyDescent="0.45">
      <c r="A31" s="504" t="s">
        <v>342</v>
      </c>
      <c r="B31" s="502" t="s">
        <v>340</v>
      </c>
      <c r="C31" s="503" t="s">
        <v>341</v>
      </c>
      <c r="D31" s="505">
        <v>0</v>
      </c>
      <c r="E31" s="505">
        <v>41713000</v>
      </c>
      <c r="F31" s="505">
        <v>80747000</v>
      </c>
      <c r="G31" s="505">
        <v>0</v>
      </c>
      <c r="H31" s="505">
        <v>0</v>
      </c>
      <c r="I31" s="505">
        <v>0</v>
      </c>
      <c r="J31" s="505">
        <v>11739000</v>
      </c>
      <c r="K31" s="505">
        <v>0</v>
      </c>
      <c r="L31" s="505"/>
      <c r="M31" s="505"/>
      <c r="N31" s="505"/>
      <c r="O31" s="505"/>
      <c r="P31" s="505"/>
      <c r="Q31" s="506">
        <f t="shared" si="102"/>
        <v>134199000</v>
      </c>
      <c r="R31" s="507">
        <v>0</v>
      </c>
      <c r="S31" s="508">
        <v>41713000</v>
      </c>
      <c r="T31" s="508">
        <v>0</v>
      </c>
      <c r="U31" s="508">
        <v>0</v>
      </c>
      <c r="V31" s="508">
        <v>6607000</v>
      </c>
      <c r="W31" s="136">
        <v>0</v>
      </c>
      <c r="X31" s="71">
        <v>0</v>
      </c>
      <c r="Y31" s="71">
        <v>0</v>
      </c>
      <c r="Z31" s="71">
        <v>11739000</v>
      </c>
      <c r="AA31" s="71">
        <v>0</v>
      </c>
      <c r="AB31" s="71"/>
      <c r="AC31" s="71"/>
      <c r="AD31" s="71"/>
      <c r="AE31" s="71"/>
      <c r="AF31" s="71"/>
      <c r="AG31" s="468">
        <f t="shared" si="103"/>
        <v>60059000</v>
      </c>
      <c r="AH31" s="509">
        <f t="shared" si="104"/>
        <v>0</v>
      </c>
      <c r="AI31" s="510">
        <v>0</v>
      </c>
      <c r="AJ31" s="511">
        <f t="shared" si="105"/>
        <v>0</v>
      </c>
      <c r="AK31" s="70">
        <f t="shared" si="106"/>
        <v>0</v>
      </c>
      <c r="AL31" s="71">
        <v>0</v>
      </c>
      <c r="AM31" s="71">
        <v>0</v>
      </c>
      <c r="AN31" s="71">
        <v>0</v>
      </c>
      <c r="AO31" s="71">
        <v>0</v>
      </c>
      <c r="AP31" s="71">
        <v>0</v>
      </c>
      <c r="AQ31" s="80">
        <v>0</v>
      </c>
      <c r="AR31" s="71">
        <v>0</v>
      </c>
      <c r="AS31" s="468">
        <f t="shared" si="107"/>
        <v>0</v>
      </c>
      <c r="AT31" s="509">
        <f t="shared" si="108"/>
        <v>41713000</v>
      </c>
      <c r="AU31" s="510">
        <v>41713000</v>
      </c>
      <c r="AV31" s="511">
        <f t="shared" si="109"/>
        <v>0</v>
      </c>
      <c r="AW31" s="70">
        <f t="shared" si="110"/>
        <v>0</v>
      </c>
      <c r="AX31" s="136">
        <v>0</v>
      </c>
      <c r="AY31" s="136">
        <v>0</v>
      </c>
      <c r="AZ31" s="136">
        <v>0</v>
      </c>
      <c r="BA31" s="136">
        <v>0</v>
      </c>
      <c r="BB31" s="80">
        <v>0</v>
      </c>
      <c r="BC31" s="136">
        <v>0</v>
      </c>
      <c r="BD31" s="512">
        <f t="shared" si="111"/>
        <v>41713000</v>
      </c>
      <c r="BE31" s="509">
        <f t="shared" si="112"/>
        <v>0</v>
      </c>
      <c r="BF31" s="510">
        <v>0</v>
      </c>
      <c r="BG31" s="511">
        <f t="shared" si="113"/>
        <v>0</v>
      </c>
      <c r="BH31" s="178">
        <f t="shared" si="114"/>
        <v>0</v>
      </c>
      <c r="BI31" s="136">
        <v>0</v>
      </c>
      <c r="BJ31" s="136">
        <v>0</v>
      </c>
      <c r="BK31" s="136">
        <v>0</v>
      </c>
      <c r="BL31" s="80">
        <v>0</v>
      </c>
      <c r="BM31" s="136">
        <v>0</v>
      </c>
      <c r="BN31" s="512">
        <f t="shared" si="115"/>
        <v>0</v>
      </c>
      <c r="BO31" s="509">
        <f t="shared" si="116"/>
        <v>0</v>
      </c>
      <c r="BP31" s="510">
        <v>0</v>
      </c>
      <c r="BQ31" s="511">
        <f t="shared" si="117"/>
        <v>0</v>
      </c>
      <c r="BR31" s="178">
        <f t="shared" si="118"/>
        <v>0</v>
      </c>
      <c r="BS31" s="136">
        <v>0</v>
      </c>
      <c r="BT31" s="136">
        <v>0</v>
      </c>
      <c r="BU31" s="80">
        <v>0</v>
      </c>
      <c r="BV31" s="136">
        <v>0</v>
      </c>
      <c r="BW31" s="512">
        <f t="shared" si="119"/>
        <v>0</v>
      </c>
      <c r="BX31" s="509">
        <f t="shared" si="120"/>
        <v>6607000</v>
      </c>
      <c r="BY31" s="510">
        <v>6607000</v>
      </c>
      <c r="BZ31" s="511">
        <f t="shared" si="121"/>
        <v>0</v>
      </c>
      <c r="CA31" s="178">
        <f t="shared" si="122"/>
        <v>0</v>
      </c>
      <c r="CB31" s="80">
        <v>0</v>
      </c>
      <c r="CC31" s="512">
        <f t="shared" si="123"/>
        <v>6607000</v>
      </c>
      <c r="CD31" s="135">
        <f t="shared" si="124"/>
        <v>0</v>
      </c>
      <c r="CE31" s="136"/>
      <c r="CF31" s="70">
        <f t="shared" si="125"/>
        <v>0</v>
      </c>
      <c r="CG31" s="70">
        <f t="shared" si="126"/>
        <v>0</v>
      </c>
      <c r="CH31" s="71"/>
      <c r="CI31" s="136"/>
      <c r="CJ31" s="136"/>
      <c r="CK31" s="136"/>
      <c r="CL31" s="177"/>
      <c r="CM31" s="80"/>
      <c r="CN31" s="136"/>
      <c r="CO31" s="513">
        <f t="shared" si="127"/>
        <v>0</v>
      </c>
      <c r="CP31" s="135">
        <f t="shared" si="128"/>
        <v>0</v>
      </c>
      <c r="CQ31" s="136"/>
      <c r="CR31" s="70">
        <f t="shared" si="129"/>
        <v>0</v>
      </c>
      <c r="CS31" s="70">
        <f t="shared" si="130"/>
        <v>0</v>
      </c>
      <c r="CT31" s="136"/>
      <c r="CU31" s="136"/>
      <c r="CV31" s="136"/>
      <c r="CW31" s="177"/>
      <c r="CX31" s="80"/>
      <c r="CY31" s="136"/>
      <c r="CZ31" s="513">
        <f t="shared" si="131"/>
        <v>0</v>
      </c>
      <c r="DA31" s="509">
        <f t="shared" si="132"/>
        <v>0</v>
      </c>
      <c r="DB31" s="510">
        <v>0</v>
      </c>
      <c r="DC31" s="511">
        <f t="shared" si="133"/>
        <v>0</v>
      </c>
      <c r="DD31" s="178">
        <f t="shared" si="134"/>
        <v>0</v>
      </c>
      <c r="DE31" s="136">
        <v>0</v>
      </c>
      <c r="DF31" s="136">
        <v>0</v>
      </c>
      <c r="DG31" s="136">
        <v>0</v>
      </c>
      <c r="DH31" s="80">
        <v>0</v>
      </c>
      <c r="DI31" s="136">
        <v>0</v>
      </c>
      <c r="DJ31" s="512">
        <f t="shared" si="135"/>
        <v>0</v>
      </c>
      <c r="DK31" s="509">
        <f t="shared" si="136"/>
        <v>11739000</v>
      </c>
      <c r="DL31" s="510">
        <v>11739000</v>
      </c>
      <c r="DM31" s="511">
        <f t="shared" si="137"/>
        <v>0</v>
      </c>
      <c r="DN31" s="178">
        <f t="shared" si="138"/>
        <v>0</v>
      </c>
      <c r="DO31" s="136">
        <v>0</v>
      </c>
      <c r="DP31" s="136">
        <v>0</v>
      </c>
      <c r="DQ31" s="80">
        <v>0</v>
      </c>
      <c r="DR31" s="510">
        <v>0</v>
      </c>
      <c r="DS31" s="506">
        <f t="shared" si="139"/>
        <v>11739000</v>
      </c>
      <c r="DT31" s="509">
        <f t="shared" si="140"/>
        <v>0</v>
      </c>
      <c r="DU31" s="510">
        <v>0</v>
      </c>
      <c r="DV31" s="511">
        <f t="shared" si="141"/>
        <v>0</v>
      </c>
      <c r="DW31" s="178">
        <f t="shared" si="142"/>
        <v>0</v>
      </c>
      <c r="DX31" s="80">
        <v>0</v>
      </c>
      <c r="DY31" s="512">
        <f t="shared" si="143"/>
        <v>0</v>
      </c>
      <c r="DZ31" s="135">
        <f t="shared" si="144"/>
        <v>0</v>
      </c>
      <c r="EA31" s="136"/>
      <c r="EB31" s="70">
        <f t="shared" si="145"/>
        <v>0</v>
      </c>
      <c r="EC31" s="70">
        <f t="shared" si="146"/>
        <v>0</v>
      </c>
      <c r="ED31" s="136"/>
      <c r="EE31" s="71"/>
      <c r="EF31" s="71"/>
      <c r="EG31" s="188"/>
      <c r="EH31" s="80"/>
      <c r="EI31" s="468">
        <f t="shared" si="147"/>
        <v>0</v>
      </c>
      <c r="EJ31" s="135">
        <f t="shared" si="148"/>
        <v>0</v>
      </c>
      <c r="EK31" s="136"/>
      <c r="EL31" s="70">
        <f t="shared" si="149"/>
        <v>0</v>
      </c>
      <c r="EM31" s="70">
        <f t="shared" si="150"/>
        <v>0</v>
      </c>
      <c r="EN31" s="71"/>
      <c r="EO31" s="80"/>
      <c r="EP31" s="468">
        <f t="shared" si="151"/>
        <v>0</v>
      </c>
      <c r="EQ31" s="135">
        <f t="shared" si="152"/>
        <v>0</v>
      </c>
      <c r="ER31" s="136"/>
      <c r="ES31" s="70">
        <f t="shared" si="153"/>
        <v>0</v>
      </c>
      <c r="ET31" s="70">
        <f t="shared" si="154"/>
        <v>0</v>
      </c>
      <c r="EU31" s="80"/>
      <c r="EV31" s="468">
        <f t="shared" si="155"/>
        <v>0</v>
      </c>
      <c r="EW31" s="135">
        <f t="shared" si="156"/>
        <v>0</v>
      </c>
      <c r="EX31" s="136"/>
      <c r="EY31" s="70">
        <f t="shared" si="157"/>
        <v>0</v>
      </c>
      <c r="EZ31" s="70">
        <f t="shared" si="158"/>
        <v>0</v>
      </c>
      <c r="FA31" s="71"/>
      <c r="FB31" s="80"/>
      <c r="FC31" s="468">
        <f t="shared" si="159"/>
        <v>0</v>
      </c>
      <c r="FD31" s="135">
        <f t="shared" si="160"/>
        <v>0</v>
      </c>
      <c r="FE31" s="136"/>
      <c r="FF31" s="70">
        <f t="shared" si="161"/>
        <v>0</v>
      </c>
      <c r="FG31" s="70">
        <f t="shared" si="162"/>
        <v>0</v>
      </c>
      <c r="FH31" s="80"/>
      <c r="FI31" s="468">
        <f t="shared" si="163"/>
        <v>0</v>
      </c>
      <c r="FJ31" s="509">
        <f t="shared" si="164"/>
        <v>60059000</v>
      </c>
      <c r="FK31" s="514">
        <f t="shared" si="165"/>
        <v>48320000</v>
      </c>
      <c r="FL31" s="515">
        <f t="shared" si="166"/>
        <v>11739000</v>
      </c>
      <c r="FM31" s="178">
        <f t="shared" si="167"/>
        <v>0</v>
      </c>
      <c r="FN31" s="178">
        <f t="shared" si="168"/>
        <v>0</v>
      </c>
      <c r="FO31" s="135">
        <f t="shared" si="169"/>
        <v>0</v>
      </c>
      <c r="FP31" s="178">
        <f t="shared" si="170"/>
        <v>0</v>
      </c>
      <c r="FQ31" s="516">
        <f t="shared" si="203"/>
        <v>0</v>
      </c>
      <c r="FR31" s="516">
        <f t="shared" si="171"/>
        <v>0</v>
      </c>
      <c r="FS31" s="517" t="str">
        <f t="shared" si="172"/>
        <v/>
      </c>
      <c r="FT31" s="178">
        <f t="shared" si="173"/>
        <v>0</v>
      </c>
      <c r="FU31" s="516">
        <f t="shared" si="204"/>
        <v>0</v>
      </c>
      <c r="FV31" s="516">
        <f t="shared" si="174"/>
        <v>0</v>
      </c>
      <c r="FW31" s="517" t="str">
        <f t="shared" si="175"/>
        <v/>
      </c>
      <c r="FX31" s="178">
        <f t="shared" si="176"/>
        <v>0</v>
      </c>
      <c r="FY31" s="178">
        <f t="shared" si="177"/>
        <v>0</v>
      </c>
      <c r="FZ31" s="178">
        <f t="shared" si="178"/>
        <v>0</v>
      </c>
      <c r="GA31" s="517" t="str">
        <f t="shared" si="179"/>
        <v/>
      </c>
      <c r="GB31" s="178">
        <f t="shared" si="180"/>
        <v>0</v>
      </c>
      <c r="GC31" s="178">
        <f t="shared" si="201"/>
        <v>0</v>
      </c>
      <c r="GD31" s="178">
        <f t="shared" si="181"/>
        <v>0</v>
      </c>
      <c r="GE31" s="517" t="str">
        <f t="shared" si="182"/>
        <v/>
      </c>
      <c r="GF31" s="518" t="str">
        <f t="shared" si="183"/>
        <v/>
      </c>
      <c r="GG31" s="509">
        <f t="shared" si="184"/>
        <v>0</v>
      </c>
      <c r="GH31" s="514">
        <f t="shared" si="185"/>
        <v>0</v>
      </c>
      <c r="GI31" s="515">
        <f t="shared" si="186"/>
        <v>0</v>
      </c>
      <c r="GJ31" s="135">
        <f t="shared" si="187"/>
        <v>60059000</v>
      </c>
      <c r="GK31" s="178">
        <f t="shared" si="188"/>
        <v>48320000</v>
      </c>
      <c r="GL31" s="519" t="str">
        <f t="shared" si="189"/>
        <v/>
      </c>
      <c r="GM31" s="178">
        <f t="shared" si="190"/>
        <v>11739000</v>
      </c>
      <c r="GN31" s="517" t="str">
        <f t="shared" si="191"/>
        <v/>
      </c>
      <c r="GO31" s="178">
        <f t="shared" si="192"/>
        <v>0</v>
      </c>
      <c r="GP31" s="517" t="str">
        <f t="shared" si="193"/>
        <v/>
      </c>
      <c r="GQ31" s="178">
        <f t="shared" si="194"/>
        <v>0</v>
      </c>
      <c r="GR31" s="517" t="str">
        <f t="shared" si="195"/>
        <v/>
      </c>
      <c r="GS31" s="520" t="str">
        <f t="shared" si="196"/>
        <v/>
      </c>
      <c r="GT31" s="521">
        <f t="shared" si="197"/>
        <v>0</v>
      </c>
      <c r="GU31" s="501">
        <f t="shared" si="202"/>
        <v>0</v>
      </c>
      <c r="GV31" s="491">
        <v>0</v>
      </c>
      <c r="GW31" s="491">
        <v>0</v>
      </c>
      <c r="GX31" s="501">
        <f t="shared" si="198"/>
        <v>0</v>
      </c>
      <c r="GY31" s="491">
        <v>0</v>
      </c>
      <c r="GZ31" s="491">
        <v>0</v>
      </c>
      <c r="HA31" s="491">
        <v>0</v>
      </c>
      <c r="HB31" s="495">
        <v>0</v>
      </c>
      <c r="HD31" s="325">
        <f t="shared" si="101"/>
        <v>0</v>
      </c>
    </row>
    <row r="32" spans="1:212" s="60" customFormat="1" ht="28.15" hidden="1" customHeight="1" thickBot="1" x14ac:dyDescent="0.45">
      <c r="A32" s="283" t="s">
        <v>344</v>
      </c>
      <c r="B32" s="281" t="s">
        <v>343</v>
      </c>
      <c r="C32" s="282" t="s">
        <v>280</v>
      </c>
      <c r="D32" s="19">
        <v>56631000</v>
      </c>
      <c r="E32" s="19">
        <v>1611000</v>
      </c>
      <c r="F32" s="19">
        <v>55114000</v>
      </c>
      <c r="G32" s="19">
        <v>0</v>
      </c>
      <c r="H32" s="19">
        <v>0</v>
      </c>
      <c r="I32" s="19">
        <v>6819000</v>
      </c>
      <c r="J32" s="19">
        <v>0</v>
      </c>
      <c r="K32" s="19">
        <v>0</v>
      </c>
      <c r="L32" s="19"/>
      <c r="M32" s="19"/>
      <c r="N32" s="19"/>
      <c r="O32" s="19"/>
      <c r="P32" s="19"/>
      <c r="Q32" s="8">
        <f t="shared" si="102"/>
        <v>120175000</v>
      </c>
      <c r="R32" s="12">
        <v>56631000</v>
      </c>
      <c r="S32" s="68">
        <v>0</v>
      </c>
      <c r="T32" s="68">
        <v>1611000</v>
      </c>
      <c r="U32" s="68">
        <v>0</v>
      </c>
      <c r="V32" s="68">
        <v>55114000</v>
      </c>
      <c r="W32" s="13">
        <v>0</v>
      </c>
      <c r="X32" s="69">
        <v>0</v>
      </c>
      <c r="Y32" s="69">
        <v>6819000</v>
      </c>
      <c r="Z32" s="69">
        <v>0</v>
      </c>
      <c r="AA32" s="69">
        <v>0</v>
      </c>
      <c r="AB32" s="69"/>
      <c r="AC32" s="69"/>
      <c r="AD32" s="69"/>
      <c r="AE32" s="69"/>
      <c r="AF32" s="69"/>
      <c r="AG32" s="10">
        <f t="shared" si="103"/>
        <v>120175000</v>
      </c>
      <c r="AH32" s="6">
        <f t="shared" si="104"/>
        <v>56631000</v>
      </c>
      <c r="AI32" s="11">
        <v>56631000</v>
      </c>
      <c r="AJ32" s="7">
        <f t="shared" si="105"/>
        <v>0</v>
      </c>
      <c r="AK32" s="70">
        <f t="shared" si="106"/>
        <v>56631000</v>
      </c>
      <c r="AL32" s="71">
        <v>56631000</v>
      </c>
      <c r="AM32" s="71">
        <v>0</v>
      </c>
      <c r="AN32" s="71">
        <v>0</v>
      </c>
      <c r="AO32" s="71">
        <v>0</v>
      </c>
      <c r="AP32" s="71">
        <v>0</v>
      </c>
      <c r="AQ32" s="80">
        <v>0</v>
      </c>
      <c r="AR32" s="71">
        <v>0</v>
      </c>
      <c r="AS32" s="10">
        <f t="shared" si="107"/>
        <v>0</v>
      </c>
      <c r="AT32" s="6">
        <f t="shared" si="108"/>
        <v>0</v>
      </c>
      <c r="AU32" s="11">
        <v>0</v>
      </c>
      <c r="AV32" s="7">
        <f t="shared" si="109"/>
        <v>0</v>
      </c>
      <c r="AW32" s="70">
        <f t="shared" si="110"/>
        <v>0</v>
      </c>
      <c r="AX32" s="136">
        <v>0</v>
      </c>
      <c r="AY32" s="136">
        <v>0</v>
      </c>
      <c r="AZ32" s="136">
        <v>0</v>
      </c>
      <c r="BA32" s="136">
        <v>0</v>
      </c>
      <c r="BB32" s="80">
        <v>0</v>
      </c>
      <c r="BC32" s="136">
        <v>0</v>
      </c>
      <c r="BD32" s="79">
        <f t="shared" si="111"/>
        <v>0</v>
      </c>
      <c r="BE32" s="6">
        <f t="shared" si="112"/>
        <v>1611000</v>
      </c>
      <c r="BF32" s="11">
        <v>1611000</v>
      </c>
      <c r="BG32" s="7">
        <f t="shared" si="113"/>
        <v>0</v>
      </c>
      <c r="BH32" s="178">
        <f t="shared" si="114"/>
        <v>1611000</v>
      </c>
      <c r="BI32" s="136">
        <v>1611000</v>
      </c>
      <c r="BJ32" s="136">
        <v>0</v>
      </c>
      <c r="BK32" s="136">
        <v>0</v>
      </c>
      <c r="BL32" s="80">
        <v>0</v>
      </c>
      <c r="BM32" s="136">
        <v>0</v>
      </c>
      <c r="BN32" s="79">
        <f t="shared" si="115"/>
        <v>0</v>
      </c>
      <c r="BO32" s="6">
        <f t="shared" si="116"/>
        <v>0</v>
      </c>
      <c r="BP32" s="11">
        <v>0</v>
      </c>
      <c r="BQ32" s="7">
        <f t="shared" si="117"/>
        <v>0</v>
      </c>
      <c r="BR32" s="178">
        <f t="shared" si="118"/>
        <v>0</v>
      </c>
      <c r="BS32" s="136">
        <v>0</v>
      </c>
      <c r="BT32" s="136">
        <v>0</v>
      </c>
      <c r="BU32" s="80">
        <v>0</v>
      </c>
      <c r="BV32" s="136">
        <v>0</v>
      </c>
      <c r="BW32" s="79">
        <f t="shared" si="119"/>
        <v>0</v>
      </c>
      <c r="BX32" s="6">
        <f t="shared" si="120"/>
        <v>55114000</v>
      </c>
      <c r="BY32" s="11">
        <v>55114000</v>
      </c>
      <c r="BZ32" s="7">
        <f t="shared" si="121"/>
        <v>0</v>
      </c>
      <c r="CA32" s="178">
        <f t="shared" si="122"/>
        <v>16323000</v>
      </c>
      <c r="CB32" s="80">
        <v>16323000</v>
      </c>
      <c r="CC32" s="79">
        <f t="shared" si="123"/>
        <v>38791000</v>
      </c>
      <c r="CD32" s="9">
        <f t="shared" si="124"/>
        <v>0</v>
      </c>
      <c r="CE32" s="13"/>
      <c r="CF32" s="21">
        <f t="shared" si="125"/>
        <v>0</v>
      </c>
      <c r="CG32" s="70">
        <f t="shared" si="126"/>
        <v>0</v>
      </c>
      <c r="CH32" s="71"/>
      <c r="CI32" s="136"/>
      <c r="CJ32" s="136"/>
      <c r="CK32" s="136"/>
      <c r="CL32" s="177"/>
      <c r="CM32" s="80"/>
      <c r="CN32" s="136"/>
      <c r="CO32" s="20">
        <f t="shared" si="127"/>
        <v>0</v>
      </c>
      <c r="CP32" s="107">
        <f t="shared" si="128"/>
        <v>0</v>
      </c>
      <c r="CQ32" s="13"/>
      <c r="CR32" s="108">
        <f t="shared" si="129"/>
        <v>0</v>
      </c>
      <c r="CS32" s="109">
        <f t="shared" si="130"/>
        <v>0</v>
      </c>
      <c r="CT32" s="136"/>
      <c r="CU32" s="136"/>
      <c r="CV32" s="136"/>
      <c r="CW32" s="177"/>
      <c r="CX32" s="80"/>
      <c r="CY32" s="13"/>
      <c r="CZ32" s="110">
        <f t="shared" si="131"/>
        <v>0</v>
      </c>
      <c r="DA32" s="6">
        <f t="shared" si="132"/>
        <v>6819000</v>
      </c>
      <c r="DB32" s="11">
        <v>6819000</v>
      </c>
      <c r="DC32" s="7">
        <f t="shared" si="133"/>
        <v>0</v>
      </c>
      <c r="DD32" s="178">
        <f t="shared" si="134"/>
        <v>6819000</v>
      </c>
      <c r="DE32" s="136">
        <v>6819000</v>
      </c>
      <c r="DF32" s="136">
        <v>0</v>
      </c>
      <c r="DG32" s="136">
        <v>0</v>
      </c>
      <c r="DH32" s="80">
        <v>0</v>
      </c>
      <c r="DI32" s="136">
        <v>0</v>
      </c>
      <c r="DJ32" s="79">
        <f t="shared" si="135"/>
        <v>0</v>
      </c>
      <c r="DK32" s="6">
        <f t="shared" si="136"/>
        <v>0</v>
      </c>
      <c r="DL32" s="11">
        <v>0</v>
      </c>
      <c r="DM32" s="7">
        <f t="shared" si="137"/>
        <v>0</v>
      </c>
      <c r="DN32" s="178">
        <f t="shared" si="138"/>
        <v>0</v>
      </c>
      <c r="DO32" s="136">
        <v>0</v>
      </c>
      <c r="DP32" s="136">
        <v>0</v>
      </c>
      <c r="DQ32" s="80">
        <v>0</v>
      </c>
      <c r="DR32" s="11">
        <v>0</v>
      </c>
      <c r="DS32" s="8">
        <f t="shared" si="139"/>
        <v>0</v>
      </c>
      <c r="DT32" s="6">
        <f t="shared" si="140"/>
        <v>0</v>
      </c>
      <c r="DU32" s="11">
        <v>0</v>
      </c>
      <c r="DV32" s="7">
        <f t="shared" si="141"/>
        <v>0</v>
      </c>
      <c r="DW32" s="178">
        <f t="shared" si="142"/>
        <v>0</v>
      </c>
      <c r="DX32" s="80">
        <v>0</v>
      </c>
      <c r="DY32" s="79">
        <f t="shared" si="143"/>
        <v>0</v>
      </c>
      <c r="DZ32" s="135">
        <f t="shared" si="144"/>
        <v>0</v>
      </c>
      <c r="EA32" s="136"/>
      <c r="EB32" s="70">
        <f t="shared" si="145"/>
        <v>0</v>
      </c>
      <c r="EC32" s="109">
        <f t="shared" si="146"/>
        <v>0</v>
      </c>
      <c r="ED32" s="136"/>
      <c r="EE32" s="71"/>
      <c r="EF32" s="71"/>
      <c r="EG32" s="188"/>
      <c r="EH32" s="80"/>
      <c r="EI32" s="468">
        <f t="shared" si="147"/>
        <v>0</v>
      </c>
      <c r="EJ32" s="135">
        <f t="shared" si="148"/>
        <v>0</v>
      </c>
      <c r="EK32" s="136"/>
      <c r="EL32" s="70">
        <f t="shared" si="149"/>
        <v>0</v>
      </c>
      <c r="EM32" s="109">
        <f t="shared" si="150"/>
        <v>0</v>
      </c>
      <c r="EN32" s="71"/>
      <c r="EO32" s="80"/>
      <c r="EP32" s="468">
        <f t="shared" si="151"/>
        <v>0</v>
      </c>
      <c r="EQ32" s="135">
        <f t="shared" si="152"/>
        <v>0</v>
      </c>
      <c r="ER32" s="136"/>
      <c r="ES32" s="70">
        <f t="shared" si="153"/>
        <v>0</v>
      </c>
      <c r="ET32" s="109">
        <f t="shared" si="154"/>
        <v>0</v>
      </c>
      <c r="EU32" s="80"/>
      <c r="EV32" s="468">
        <f t="shared" si="155"/>
        <v>0</v>
      </c>
      <c r="EW32" s="135">
        <f t="shared" si="156"/>
        <v>0</v>
      </c>
      <c r="EX32" s="136"/>
      <c r="EY32" s="70">
        <f t="shared" si="157"/>
        <v>0</v>
      </c>
      <c r="EZ32" s="109">
        <f t="shared" si="158"/>
        <v>0</v>
      </c>
      <c r="FA32" s="71"/>
      <c r="FB32" s="80"/>
      <c r="FC32" s="468">
        <f t="shared" si="159"/>
        <v>0</v>
      </c>
      <c r="FD32" s="135">
        <f t="shared" si="160"/>
        <v>0</v>
      </c>
      <c r="FE32" s="136"/>
      <c r="FF32" s="70">
        <f t="shared" si="161"/>
        <v>0</v>
      </c>
      <c r="FG32" s="109">
        <f t="shared" si="162"/>
        <v>0</v>
      </c>
      <c r="FH32" s="80"/>
      <c r="FI32" s="468">
        <f t="shared" si="163"/>
        <v>0</v>
      </c>
      <c r="FJ32" s="6">
        <f t="shared" si="164"/>
        <v>120175000</v>
      </c>
      <c r="FK32" s="22">
        <f t="shared" si="165"/>
        <v>113356000</v>
      </c>
      <c r="FL32" s="138">
        <f t="shared" si="166"/>
        <v>6819000</v>
      </c>
      <c r="FM32" s="64">
        <f t="shared" si="167"/>
        <v>0</v>
      </c>
      <c r="FN32" s="64">
        <f t="shared" si="168"/>
        <v>0</v>
      </c>
      <c r="FO32" s="9">
        <f t="shared" si="169"/>
        <v>81384000</v>
      </c>
      <c r="FP32" s="64">
        <f t="shared" si="170"/>
        <v>74565000</v>
      </c>
      <c r="FQ32" s="118">
        <f t="shared" si="203"/>
        <v>58242000</v>
      </c>
      <c r="FR32" s="118">
        <f t="shared" si="171"/>
        <v>16323000</v>
      </c>
      <c r="FS32" s="284" t="str">
        <f t="shared" si="172"/>
        <v/>
      </c>
      <c r="FT32" s="189">
        <f t="shared" si="173"/>
        <v>6819000</v>
      </c>
      <c r="FU32" s="190">
        <f t="shared" si="204"/>
        <v>6819000</v>
      </c>
      <c r="FV32" s="190">
        <f t="shared" si="174"/>
        <v>0</v>
      </c>
      <c r="FW32" s="284" t="str">
        <f t="shared" si="175"/>
        <v/>
      </c>
      <c r="FX32" s="64">
        <f t="shared" si="176"/>
        <v>0</v>
      </c>
      <c r="FY32" s="189">
        <f t="shared" si="177"/>
        <v>0</v>
      </c>
      <c r="FZ32" s="189">
        <f t="shared" si="178"/>
        <v>0</v>
      </c>
      <c r="GA32" s="284" t="str">
        <f t="shared" si="179"/>
        <v/>
      </c>
      <c r="GB32" s="64">
        <f t="shared" si="180"/>
        <v>0</v>
      </c>
      <c r="GC32" s="189">
        <f t="shared" si="201"/>
        <v>0</v>
      </c>
      <c r="GD32" s="189">
        <f t="shared" si="181"/>
        <v>0</v>
      </c>
      <c r="GE32" s="284" t="str">
        <f t="shared" si="182"/>
        <v/>
      </c>
      <c r="GF32" s="285" t="str">
        <f t="shared" si="183"/>
        <v/>
      </c>
      <c r="GG32" s="6">
        <f t="shared" si="184"/>
        <v>0</v>
      </c>
      <c r="GH32" s="22">
        <f t="shared" si="185"/>
        <v>0</v>
      </c>
      <c r="GI32" s="138">
        <f t="shared" si="186"/>
        <v>0</v>
      </c>
      <c r="GJ32" s="9">
        <f t="shared" si="187"/>
        <v>38791000</v>
      </c>
      <c r="GK32" s="64">
        <f t="shared" si="188"/>
        <v>38791000</v>
      </c>
      <c r="GL32" s="286" t="str">
        <f t="shared" si="189"/>
        <v/>
      </c>
      <c r="GM32" s="64">
        <f t="shared" si="190"/>
        <v>0</v>
      </c>
      <c r="GN32" s="284" t="str">
        <f t="shared" si="191"/>
        <v/>
      </c>
      <c r="GO32" s="64">
        <f t="shared" si="192"/>
        <v>0</v>
      </c>
      <c r="GP32" s="284" t="str">
        <f t="shared" si="193"/>
        <v/>
      </c>
      <c r="GQ32" s="64">
        <f t="shared" si="194"/>
        <v>0</v>
      </c>
      <c r="GR32" s="284" t="str">
        <f t="shared" si="195"/>
        <v/>
      </c>
      <c r="GS32" s="479" t="str">
        <f t="shared" si="196"/>
        <v/>
      </c>
      <c r="GT32" s="496">
        <f t="shared" si="197"/>
        <v>38791000</v>
      </c>
      <c r="GU32" s="501">
        <f t="shared" si="202"/>
        <v>0</v>
      </c>
      <c r="GV32" s="491">
        <v>0</v>
      </c>
      <c r="GW32" s="491">
        <v>0</v>
      </c>
      <c r="GX32" s="501">
        <f t="shared" si="198"/>
        <v>38791000</v>
      </c>
      <c r="GY32" s="491">
        <v>38791000</v>
      </c>
      <c r="GZ32" s="491">
        <v>0</v>
      </c>
      <c r="HA32" s="491">
        <v>0</v>
      </c>
      <c r="HB32" s="495">
        <v>0</v>
      </c>
      <c r="HD32" s="325">
        <f t="shared" si="101"/>
        <v>16323000</v>
      </c>
    </row>
    <row r="33" spans="1:212" s="60" customFormat="1" ht="28.15" hidden="1" customHeight="1" thickBot="1" x14ac:dyDescent="0.45">
      <c r="A33" s="283" t="s">
        <v>346</v>
      </c>
      <c r="B33" s="281" t="s">
        <v>345</v>
      </c>
      <c r="C33" s="282" t="s">
        <v>280</v>
      </c>
      <c r="D33" s="19">
        <v>0</v>
      </c>
      <c r="E33" s="19">
        <v>58407000</v>
      </c>
      <c r="F33" s="19">
        <f>58607000+10003000</f>
        <v>68610000</v>
      </c>
      <c r="G33" s="19">
        <v>0</v>
      </c>
      <c r="H33" s="19">
        <v>0</v>
      </c>
      <c r="I33" s="19">
        <v>0</v>
      </c>
      <c r="J33" s="19">
        <v>9850000</v>
      </c>
      <c r="K33" s="19">
        <v>0</v>
      </c>
      <c r="L33" s="19"/>
      <c r="M33" s="19"/>
      <c r="N33" s="19"/>
      <c r="O33" s="19"/>
      <c r="P33" s="19"/>
      <c r="Q33" s="8">
        <f t="shared" si="102"/>
        <v>136867000</v>
      </c>
      <c r="R33" s="12">
        <v>0</v>
      </c>
      <c r="S33" s="68">
        <v>58407000</v>
      </c>
      <c r="T33" s="68">
        <v>0</v>
      </c>
      <c r="U33" s="68">
        <v>0</v>
      </c>
      <c r="V33" s="68">
        <v>68610000</v>
      </c>
      <c r="W33" s="13">
        <v>0</v>
      </c>
      <c r="X33" s="69">
        <v>0</v>
      </c>
      <c r="Y33" s="69">
        <v>0</v>
      </c>
      <c r="Z33" s="69">
        <v>9850000</v>
      </c>
      <c r="AA33" s="69">
        <v>0</v>
      </c>
      <c r="AB33" s="69"/>
      <c r="AC33" s="69"/>
      <c r="AD33" s="69"/>
      <c r="AE33" s="69"/>
      <c r="AF33" s="69"/>
      <c r="AG33" s="10">
        <f t="shared" si="103"/>
        <v>136867000</v>
      </c>
      <c r="AH33" s="6">
        <f t="shared" si="104"/>
        <v>0</v>
      </c>
      <c r="AI33" s="11">
        <v>0</v>
      </c>
      <c r="AJ33" s="7">
        <f t="shared" si="105"/>
        <v>0</v>
      </c>
      <c r="AK33" s="70">
        <f t="shared" si="106"/>
        <v>0</v>
      </c>
      <c r="AL33" s="71">
        <v>0</v>
      </c>
      <c r="AM33" s="71">
        <v>0</v>
      </c>
      <c r="AN33" s="71">
        <v>0</v>
      </c>
      <c r="AO33" s="71">
        <v>0</v>
      </c>
      <c r="AP33" s="71">
        <v>0</v>
      </c>
      <c r="AQ33" s="80">
        <v>0</v>
      </c>
      <c r="AR33" s="71">
        <v>0</v>
      </c>
      <c r="AS33" s="10">
        <f t="shared" si="107"/>
        <v>0</v>
      </c>
      <c r="AT33" s="6">
        <f t="shared" si="108"/>
        <v>58407000</v>
      </c>
      <c r="AU33" s="11">
        <v>58407000</v>
      </c>
      <c r="AV33" s="7">
        <f t="shared" si="109"/>
        <v>0</v>
      </c>
      <c r="AW33" s="70">
        <f t="shared" si="110"/>
        <v>58407000</v>
      </c>
      <c r="AX33" s="136">
        <v>30000000</v>
      </c>
      <c r="AY33" s="136">
        <v>0</v>
      </c>
      <c r="AZ33" s="136">
        <v>0</v>
      </c>
      <c r="BA33" s="136">
        <v>0</v>
      </c>
      <c r="BB33" s="80">
        <v>28407000</v>
      </c>
      <c r="BC33" s="136">
        <v>0</v>
      </c>
      <c r="BD33" s="79">
        <f t="shared" si="111"/>
        <v>0</v>
      </c>
      <c r="BE33" s="6">
        <f t="shared" si="112"/>
        <v>0</v>
      </c>
      <c r="BF33" s="11">
        <v>0</v>
      </c>
      <c r="BG33" s="7">
        <f t="shared" si="113"/>
        <v>0</v>
      </c>
      <c r="BH33" s="178">
        <f t="shared" si="114"/>
        <v>0</v>
      </c>
      <c r="BI33" s="136">
        <v>0</v>
      </c>
      <c r="BJ33" s="136">
        <v>0</v>
      </c>
      <c r="BK33" s="136">
        <v>0</v>
      </c>
      <c r="BL33" s="80">
        <v>0</v>
      </c>
      <c r="BM33" s="136">
        <v>0</v>
      </c>
      <c r="BN33" s="79">
        <f t="shared" si="115"/>
        <v>0</v>
      </c>
      <c r="BO33" s="6">
        <f t="shared" si="116"/>
        <v>0</v>
      </c>
      <c r="BP33" s="11">
        <v>0</v>
      </c>
      <c r="BQ33" s="7">
        <f t="shared" si="117"/>
        <v>0</v>
      </c>
      <c r="BR33" s="178">
        <f t="shared" si="118"/>
        <v>0</v>
      </c>
      <c r="BS33" s="136">
        <v>0</v>
      </c>
      <c r="BT33" s="136">
        <v>0</v>
      </c>
      <c r="BU33" s="80">
        <v>0</v>
      </c>
      <c r="BV33" s="136">
        <v>0</v>
      </c>
      <c r="BW33" s="79">
        <f t="shared" si="119"/>
        <v>0</v>
      </c>
      <c r="BX33" s="6">
        <f t="shared" si="120"/>
        <v>68610000</v>
      </c>
      <c r="BY33" s="11">
        <v>68610000</v>
      </c>
      <c r="BZ33" s="7">
        <f t="shared" si="121"/>
        <v>0</v>
      </c>
      <c r="CA33" s="178">
        <f t="shared" si="122"/>
        <v>0</v>
      </c>
      <c r="CB33" s="80">
        <v>0</v>
      </c>
      <c r="CC33" s="79">
        <f t="shared" si="123"/>
        <v>68610000</v>
      </c>
      <c r="CD33" s="9">
        <f t="shared" si="124"/>
        <v>0</v>
      </c>
      <c r="CE33" s="13"/>
      <c r="CF33" s="21">
        <f t="shared" si="125"/>
        <v>0</v>
      </c>
      <c r="CG33" s="70">
        <f t="shared" si="126"/>
        <v>0</v>
      </c>
      <c r="CH33" s="71"/>
      <c r="CI33" s="136"/>
      <c r="CJ33" s="136"/>
      <c r="CK33" s="136"/>
      <c r="CL33" s="177"/>
      <c r="CM33" s="80"/>
      <c r="CN33" s="136"/>
      <c r="CO33" s="20">
        <f t="shared" si="127"/>
        <v>0</v>
      </c>
      <c r="CP33" s="107">
        <f t="shared" si="128"/>
        <v>0</v>
      </c>
      <c r="CQ33" s="13"/>
      <c r="CR33" s="108">
        <f t="shared" si="129"/>
        <v>0</v>
      </c>
      <c r="CS33" s="109">
        <f t="shared" si="130"/>
        <v>0</v>
      </c>
      <c r="CT33" s="136"/>
      <c r="CU33" s="136"/>
      <c r="CV33" s="136"/>
      <c r="CW33" s="177"/>
      <c r="CX33" s="80"/>
      <c r="CY33" s="13"/>
      <c r="CZ33" s="110">
        <f t="shared" si="131"/>
        <v>0</v>
      </c>
      <c r="DA33" s="6">
        <f t="shared" si="132"/>
        <v>0</v>
      </c>
      <c r="DB33" s="11">
        <v>0</v>
      </c>
      <c r="DC33" s="7">
        <f t="shared" si="133"/>
        <v>0</v>
      </c>
      <c r="DD33" s="178">
        <f t="shared" si="134"/>
        <v>0</v>
      </c>
      <c r="DE33" s="136">
        <v>0</v>
      </c>
      <c r="DF33" s="136">
        <v>0</v>
      </c>
      <c r="DG33" s="136">
        <v>0</v>
      </c>
      <c r="DH33" s="80">
        <v>0</v>
      </c>
      <c r="DI33" s="136">
        <v>0</v>
      </c>
      <c r="DJ33" s="79">
        <f t="shared" si="135"/>
        <v>0</v>
      </c>
      <c r="DK33" s="6">
        <f t="shared" si="136"/>
        <v>9850000</v>
      </c>
      <c r="DL33" s="11">
        <v>9850000</v>
      </c>
      <c r="DM33" s="7">
        <f t="shared" si="137"/>
        <v>0</v>
      </c>
      <c r="DN33" s="178">
        <f t="shared" si="138"/>
        <v>9850000</v>
      </c>
      <c r="DO33" s="136">
        <v>0</v>
      </c>
      <c r="DP33" s="136">
        <v>0</v>
      </c>
      <c r="DQ33" s="80">
        <v>9850000</v>
      </c>
      <c r="DR33" s="11">
        <v>0</v>
      </c>
      <c r="DS33" s="8">
        <f t="shared" si="139"/>
        <v>0</v>
      </c>
      <c r="DT33" s="6">
        <f t="shared" si="140"/>
        <v>0</v>
      </c>
      <c r="DU33" s="11">
        <v>0</v>
      </c>
      <c r="DV33" s="7">
        <f t="shared" si="141"/>
        <v>0</v>
      </c>
      <c r="DW33" s="178">
        <f t="shared" si="142"/>
        <v>0</v>
      </c>
      <c r="DX33" s="80">
        <v>0</v>
      </c>
      <c r="DY33" s="79">
        <f t="shared" si="143"/>
        <v>0</v>
      </c>
      <c r="DZ33" s="135">
        <f t="shared" si="144"/>
        <v>0</v>
      </c>
      <c r="EA33" s="136"/>
      <c r="EB33" s="70">
        <f t="shared" si="145"/>
        <v>0</v>
      </c>
      <c r="EC33" s="109">
        <f t="shared" si="146"/>
        <v>0</v>
      </c>
      <c r="ED33" s="136"/>
      <c r="EE33" s="71"/>
      <c r="EF33" s="71"/>
      <c r="EG33" s="188"/>
      <c r="EH33" s="80"/>
      <c r="EI33" s="468">
        <f t="shared" si="147"/>
        <v>0</v>
      </c>
      <c r="EJ33" s="135">
        <f t="shared" si="148"/>
        <v>0</v>
      </c>
      <c r="EK33" s="136"/>
      <c r="EL33" s="70">
        <f t="shared" si="149"/>
        <v>0</v>
      </c>
      <c r="EM33" s="109">
        <f t="shared" si="150"/>
        <v>0</v>
      </c>
      <c r="EN33" s="71"/>
      <c r="EO33" s="80"/>
      <c r="EP33" s="468">
        <f t="shared" si="151"/>
        <v>0</v>
      </c>
      <c r="EQ33" s="135">
        <f t="shared" si="152"/>
        <v>0</v>
      </c>
      <c r="ER33" s="136"/>
      <c r="ES33" s="70">
        <f t="shared" si="153"/>
        <v>0</v>
      </c>
      <c r="ET33" s="109">
        <f t="shared" si="154"/>
        <v>0</v>
      </c>
      <c r="EU33" s="80"/>
      <c r="EV33" s="468">
        <f t="shared" si="155"/>
        <v>0</v>
      </c>
      <c r="EW33" s="135">
        <f t="shared" si="156"/>
        <v>0</v>
      </c>
      <c r="EX33" s="136"/>
      <c r="EY33" s="70">
        <f t="shared" si="157"/>
        <v>0</v>
      </c>
      <c r="EZ33" s="109">
        <f t="shared" si="158"/>
        <v>0</v>
      </c>
      <c r="FA33" s="71"/>
      <c r="FB33" s="80"/>
      <c r="FC33" s="468">
        <f t="shared" si="159"/>
        <v>0</v>
      </c>
      <c r="FD33" s="135">
        <f t="shared" si="160"/>
        <v>0</v>
      </c>
      <c r="FE33" s="136"/>
      <c r="FF33" s="70">
        <f t="shared" si="161"/>
        <v>0</v>
      </c>
      <c r="FG33" s="109">
        <f t="shared" si="162"/>
        <v>0</v>
      </c>
      <c r="FH33" s="80"/>
      <c r="FI33" s="468">
        <f t="shared" si="163"/>
        <v>0</v>
      </c>
      <c r="FJ33" s="6">
        <f t="shared" si="164"/>
        <v>136867000</v>
      </c>
      <c r="FK33" s="22">
        <f t="shared" si="165"/>
        <v>127017000</v>
      </c>
      <c r="FL33" s="138">
        <f t="shared" si="166"/>
        <v>9850000</v>
      </c>
      <c r="FM33" s="64">
        <f t="shared" si="167"/>
        <v>0</v>
      </c>
      <c r="FN33" s="64">
        <f t="shared" si="168"/>
        <v>0</v>
      </c>
      <c r="FO33" s="9">
        <f t="shared" si="169"/>
        <v>68257000</v>
      </c>
      <c r="FP33" s="64">
        <f t="shared" si="170"/>
        <v>58407000</v>
      </c>
      <c r="FQ33" s="118">
        <f t="shared" si="203"/>
        <v>30000000</v>
      </c>
      <c r="FR33" s="118">
        <f t="shared" si="171"/>
        <v>28407000</v>
      </c>
      <c r="FS33" s="284" t="str">
        <f t="shared" si="172"/>
        <v/>
      </c>
      <c r="FT33" s="189">
        <f t="shared" si="173"/>
        <v>9850000</v>
      </c>
      <c r="FU33" s="190">
        <f t="shared" si="204"/>
        <v>0</v>
      </c>
      <c r="FV33" s="190">
        <f t="shared" si="174"/>
        <v>9850000</v>
      </c>
      <c r="FW33" s="284" t="str">
        <f t="shared" si="175"/>
        <v/>
      </c>
      <c r="FX33" s="64">
        <f t="shared" si="176"/>
        <v>0</v>
      </c>
      <c r="FY33" s="189">
        <f t="shared" si="177"/>
        <v>0</v>
      </c>
      <c r="FZ33" s="189">
        <f t="shared" si="178"/>
        <v>0</v>
      </c>
      <c r="GA33" s="284" t="str">
        <f t="shared" si="179"/>
        <v/>
      </c>
      <c r="GB33" s="64">
        <f t="shared" si="180"/>
        <v>0</v>
      </c>
      <c r="GC33" s="189">
        <f t="shared" si="201"/>
        <v>0</v>
      </c>
      <c r="GD33" s="189">
        <f t="shared" si="181"/>
        <v>0</v>
      </c>
      <c r="GE33" s="284" t="str">
        <f t="shared" si="182"/>
        <v/>
      </c>
      <c r="GF33" s="285" t="str">
        <f t="shared" si="183"/>
        <v/>
      </c>
      <c r="GG33" s="6">
        <f t="shared" si="184"/>
        <v>0</v>
      </c>
      <c r="GH33" s="22">
        <f t="shared" si="185"/>
        <v>0</v>
      </c>
      <c r="GI33" s="138">
        <f t="shared" si="186"/>
        <v>0</v>
      </c>
      <c r="GJ33" s="9">
        <f t="shared" si="187"/>
        <v>68610000</v>
      </c>
      <c r="GK33" s="64">
        <f t="shared" si="188"/>
        <v>68610000</v>
      </c>
      <c r="GL33" s="286" t="str">
        <f t="shared" si="189"/>
        <v/>
      </c>
      <c r="GM33" s="64">
        <f t="shared" si="190"/>
        <v>0</v>
      </c>
      <c r="GN33" s="284" t="str">
        <f t="shared" si="191"/>
        <v/>
      </c>
      <c r="GO33" s="64">
        <f t="shared" si="192"/>
        <v>0</v>
      </c>
      <c r="GP33" s="284" t="str">
        <f t="shared" si="193"/>
        <v/>
      </c>
      <c r="GQ33" s="64">
        <f t="shared" si="194"/>
        <v>0</v>
      </c>
      <c r="GR33" s="284" t="str">
        <f t="shared" si="195"/>
        <v/>
      </c>
      <c r="GS33" s="479" t="str">
        <f t="shared" si="196"/>
        <v/>
      </c>
      <c r="GT33" s="496">
        <f t="shared" si="197"/>
        <v>68610000</v>
      </c>
      <c r="GU33" s="501">
        <f t="shared" si="202"/>
        <v>0</v>
      </c>
      <c r="GV33" s="491">
        <v>0</v>
      </c>
      <c r="GW33" s="491">
        <v>0</v>
      </c>
      <c r="GX33" s="501">
        <f t="shared" si="198"/>
        <v>68610000</v>
      </c>
      <c r="GY33" s="491">
        <v>68610000</v>
      </c>
      <c r="GZ33" s="491">
        <v>0</v>
      </c>
      <c r="HA33" s="491">
        <v>0</v>
      </c>
      <c r="HB33" s="495">
        <v>0</v>
      </c>
      <c r="HD33" s="325">
        <f t="shared" si="101"/>
        <v>38257000</v>
      </c>
    </row>
    <row r="34" spans="1:212" s="60" customFormat="1" ht="28.15" hidden="1" customHeight="1" thickBot="1" x14ac:dyDescent="0.45">
      <c r="A34" s="504" t="s">
        <v>348</v>
      </c>
      <c r="B34" s="502" t="s">
        <v>347</v>
      </c>
      <c r="C34" s="503" t="s">
        <v>341</v>
      </c>
      <c r="D34" s="505">
        <v>69240000</v>
      </c>
      <c r="E34" s="505">
        <v>34000</v>
      </c>
      <c r="F34" s="505">
        <f>4260000+94005000</f>
        <v>98265000</v>
      </c>
      <c r="G34" s="505">
        <v>0</v>
      </c>
      <c r="H34" s="505">
        <v>0</v>
      </c>
      <c r="I34" s="505">
        <v>20524000</v>
      </c>
      <c r="J34" s="505">
        <v>0</v>
      </c>
      <c r="K34" s="505">
        <v>0</v>
      </c>
      <c r="L34" s="505"/>
      <c r="M34" s="505"/>
      <c r="N34" s="505"/>
      <c r="O34" s="505"/>
      <c r="P34" s="505"/>
      <c r="Q34" s="506">
        <f t="shared" si="102"/>
        <v>188063000</v>
      </c>
      <c r="R34" s="507">
        <v>14242000</v>
      </c>
      <c r="S34" s="508">
        <v>55032000</v>
      </c>
      <c r="T34" s="508">
        <v>0</v>
      </c>
      <c r="U34" s="508">
        <v>0</v>
      </c>
      <c r="V34" s="508">
        <f>4203000+5995000</f>
        <v>10198000</v>
      </c>
      <c r="W34" s="136">
        <v>0</v>
      </c>
      <c r="X34" s="71">
        <v>0</v>
      </c>
      <c r="Y34" s="71">
        <v>20524000</v>
      </c>
      <c r="Z34" s="71">
        <v>0</v>
      </c>
      <c r="AA34" s="71">
        <v>0</v>
      </c>
      <c r="AB34" s="71"/>
      <c r="AC34" s="71"/>
      <c r="AD34" s="71"/>
      <c r="AE34" s="71"/>
      <c r="AF34" s="71"/>
      <c r="AG34" s="468">
        <f t="shared" si="103"/>
        <v>99996000</v>
      </c>
      <c r="AH34" s="509">
        <f t="shared" si="104"/>
        <v>14242000</v>
      </c>
      <c r="AI34" s="510">
        <v>14242000</v>
      </c>
      <c r="AJ34" s="511">
        <f t="shared" si="105"/>
        <v>0</v>
      </c>
      <c r="AK34" s="70">
        <f t="shared" si="106"/>
        <v>14242000</v>
      </c>
      <c r="AL34" s="71">
        <v>14242000</v>
      </c>
      <c r="AM34" s="71">
        <v>0</v>
      </c>
      <c r="AN34" s="71">
        <v>0</v>
      </c>
      <c r="AO34" s="71">
        <v>0</v>
      </c>
      <c r="AP34" s="71">
        <v>0</v>
      </c>
      <c r="AQ34" s="80">
        <v>0</v>
      </c>
      <c r="AR34" s="71">
        <v>0</v>
      </c>
      <c r="AS34" s="468">
        <f t="shared" si="107"/>
        <v>0</v>
      </c>
      <c r="AT34" s="509">
        <f t="shared" si="108"/>
        <v>55032000</v>
      </c>
      <c r="AU34" s="510">
        <v>55032000</v>
      </c>
      <c r="AV34" s="511">
        <f t="shared" si="109"/>
        <v>0</v>
      </c>
      <c r="AW34" s="70">
        <f t="shared" si="110"/>
        <v>55032000</v>
      </c>
      <c r="AX34" s="136">
        <v>55032000</v>
      </c>
      <c r="AY34" s="136">
        <v>0</v>
      </c>
      <c r="AZ34" s="136">
        <v>0</v>
      </c>
      <c r="BA34" s="136">
        <v>0</v>
      </c>
      <c r="BB34" s="80">
        <v>0</v>
      </c>
      <c r="BC34" s="136">
        <v>0</v>
      </c>
      <c r="BD34" s="512">
        <f t="shared" si="111"/>
        <v>0</v>
      </c>
      <c r="BE34" s="509">
        <f t="shared" si="112"/>
        <v>0</v>
      </c>
      <c r="BF34" s="510">
        <v>0</v>
      </c>
      <c r="BG34" s="511">
        <f t="shared" si="113"/>
        <v>0</v>
      </c>
      <c r="BH34" s="178">
        <f t="shared" si="114"/>
        <v>0</v>
      </c>
      <c r="BI34" s="136">
        <v>0</v>
      </c>
      <c r="BJ34" s="136">
        <v>0</v>
      </c>
      <c r="BK34" s="136">
        <v>0</v>
      </c>
      <c r="BL34" s="80">
        <v>0</v>
      </c>
      <c r="BM34" s="136">
        <v>0</v>
      </c>
      <c r="BN34" s="512">
        <f t="shared" si="115"/>
        <v>0</v>
      </c>
      <c r="BO34" s="509">
        <f t="shared" si="116"/>
        <v>0</v>
      </c>
      <c r="BP34" s="510">
        <v>0</v>
      </c>
      <c r="BQ34" s="511">
        <f t="shared" si="117"/>
        <v>0</v>
      </c>
      <c r="BR34" s="178">
        <f t="shared" si="118"/>
        <v>0</v>
      </c>
      <c r="BS34" s="136">
        <v>0</v>
      </c>
      <c r="BT34" s="136">
        <v>0</v>
      </c>
      <c r="BU34" s="80">
        <v>0</v>
      </c>
      <c r="BV34" s="136">
        <v>0</v>
      </c>
      <c r="BW34" s="512">
        <f t="shared" si="119"/>
        <v>0</v>
      </c>
      <c r="BX34" s="509">
        <f t="shared" si="120"/>
        <v>10198000</v>
      </c>
      <c r="BY34" s="510">
        <f>4203000+5995000</f>
        <v>10198000</v>
      </c>
      <c r="BZ34" s="511">
        <f t="shared" si="121"/>
        <v>0</v>
      </c>
      <c r="CA34" s="178">
        <f t="shared" si="122"/>
        <v>0</v>
      </c>
      <c r="CB34" s="80">
        <v>0</v>
      </c>
      <c r="CC34" s="512">
        <f t="shared" si="123"/>
        <v>10198000</v>
      </c>
      <c r="CD34" s="135">
        <f t="shared" si="124"/>
        <v>0</v>
      </c>
      <c r="CE34" s="136"/>
      <c r="CF34" s="70">
        <f t="shared" si="125"/>
        <v>0</v>
      </c>
      <c r="CG34" s="70">
        <f t="shared" si="126"/>
        <v>0</v>
      </c>
      <c r="CH34" s="71"/>
      <c r="CI34" s="136"/>
      <c r="CJ34" s="136"/>
      <c r="CK34" s="136"/>
      <c r="CL34" s="177"/>
      <c r="CM34" s="80"/>
      <c r="CN34" s="136"/>
      <c r="CO34" s="513">
        <f t="shared" si="127"/>
        <v>0</v>
      </c>
      <c r="CP34" s="135">
        <f t="shared" si="128"/>
        <v>0</v>
      </c>
      <c r="CQ34" s="136"/>
      <c r="CR34" s="70">
        <f t="shared" si="129"/>
        <v>0</v>
      </c>
      <c r="CS34" s="70">
        <f t="shared" si="130"/>
        <v>0</v>
      </c>
      <c r="CT34" s="136"/>
      <c r="CU34" s="136"/>
      <c r="CV34" s="136"/>
      <c r="CW34" s="177"/>
      <c r="CX34" s="80"/>
      <c r="CY34" s="136"/>
      <c r="CZ34" s="513">
        <f t="shared" si="131"/>
        <v>0</v>
      </c>
      <c r="DA34" s="509">
        <f t="shared" si="132"/>
        <v>20524000</v>
      </c>
      <c r="DB34" s="510">
        <v>20524000</v>
      </c>
      <c r="DC34" s="511">
        <f t="shared" si="133"/>
        <v>0</v>
      </c>
      <c r="DD34" s="178">
        <f t="shared" si="134"/>
        <v>20524000</v>
      </c>
      <c r="DE34" s="136">
        <v>20524000</v>
      </c>
      <c r="DF34" s="136">
        <v>0</v>
      </c>
      <c r="DG34" s="136">
        <v>0</v>
      </c>
      <c r="DH34" s="80">
        <v>0</v>
      </c>
      <c r="DI34" s="136">
        <v>0</v>
      </c>
      <c r="DJ34" s="512">
        <f t="shared" si="135"/>
        <v>0</v>
      </c>
      <c r="DK34" s="509">
        <f t="shared" si="136"/>
        <v>0</v>
      </c>
      <c r="DL34" s="510">
        <v>0</v>
      </c>
      <c r="DM34" s="511">
        <f t="shared" si="137"/>
        <v>0</v>
      </c>
      <c r="DN34" s="178">
        <f t="shared" si="138"/>
        <v>0</v>
      </c>
      <c r="DO34" s="136">
        <v>0</v>
      </c>
      <c r="DP34" s="136">
        <v>0</v>
      </c>
      <c r="DQ34" s="80">
        <v>0</v>
      </c>
      <c r="DR34" s="510">
        <v>0</v>
      </c>
      <c r="DS34" s="506">
        <f t="shared" si="139"/>
        <v>0</v>
      </c>
      <c r="DT34" s="509">
        <f t="shared" si="140"/>
        <v>0</v>
      </c>
      <c r="DU34" s="510">
        <v>0</v>
      </c>
      <c r="DV34" s="511">
        <f t="shared" si="141"/>
        <v>0</v>
      </c>
      <c r="DW34" s="178">
        <f t="shared" si="142"/>
        <v>0</v>
      </c>
      <c r="DX34" s="80">
        <v>0</v>
      </c>
      <c r="DY34" s="512">
        <f t="shared" si="143"/>
        <v>0</v>
      </c>
      <c r="DZ34" s="135">
        <f t="shared" si="144"/>
        <v>0</v>
      </c>
      <c r="EA34" s="136"/>
      <c r="EB34" s="70">
        <f t="shared" si="145"/>
        <v>0</v>
      </c>
      <c r="EC34" s="70">
        <f t="shared" si="146"/>
        <v>0</v>
      </c>
      <c r="ED34" s="136"/>
      <c r="EE34" s="71"/>
      <c r="EF34" s="71"/>
      <c r="EG34" s="188"/>
      <c r="EH34" s="80"/>
      <c r="EI34" s="468">
        <f t="shared" si="147"/>
        <v>0</v>
      </c>
      <c r="EJ34" s="135">
        <f t="shared" si="148"/>
        <v>0</v>
      </c>
      <c r="EK34" s="136"/>
      <c r="EL34" s="70">
        <f t="shared" si="149"/>
        <v>0</v>
      </c>
      <c r="EM34" s="70">
        <f t="shared" si="150"/>
        <v>0</v>
      </c>
      <c r="EN34" s="71"/>
      <c r="EO34" s="80"/>
      <c r="EP34" s="468">
        <f t="shared" si="151"/>
        <v>0</v>
      </c>
      <c r="EQ34" s="135">
        <f t="shared" si="152"/>
        <v>0</v>
      </c>
      <c r="ER34" s="136"/>
      <c r="ES34" s="70">
        <f t="shared" si="153"/>
        <v>0</v>
      </c>
      <c r="ET34" s="70">
        <f t="shared" si="154"/>
        <v>0</v>
      </c>
      <c r="EU34" s="80"/>
      <c r="EV34" s="468">
        <f t="shared" si="155"/>
        <v>0</v>
      </c>
      <c r="EW34" s="135">
        <f t="shared" si="156"/>
        <v>0</v>
      </c>
      <c r="EX34" s="136"/>
      <c r="EY34" s="70">
        <f t="shared" si="157"/>
        <v>0</v>
      </c>
      <c r="EZ34" s="70">
        <f t="shared" si="158"/>
        <v>0</v>
      </c>
      <c r="FA34" s="71"/>
      <c r="FB34" s="80"/>
      <c r="FC34" s="468">
        <f t="shared" si="159"/>
        <v>0</v>
      </c>
      <c r="FD34" s="135">
        <f t="shared" si="160"/>
        <v>0</v>
      </c>
      <c r="FE34" s="136"/>
      <c r="FF34" s="70">
        <f t="shared" si="161"/>
        <v>0</v>
      </c>
      <c r="FG34" s="70">
        <f t="shared" si="162"/>
        <v>0</v>
      </c>
      <c r="FH34" s="80"/>
      <c r="FI34" s="468">
        <f t="shared" si="163"/>
        <v>0</v>
      </c>
      <c r="FJ34" s="509">
        <f t="shared" si="164"/>
        <v>99996000</v>
      </c>
      <c r="FK34" s="514">
        <f t="shared" si="165"/>
        <v>79472000</v>
      </c>
      <c r="FL34" s="515">
        <f t="shared" si="166"/>
        <v>20524000</v>
      </c>
      <c r="FM34" s="178">
        <f t="shared" si="167"/>
        <v>0</v>
      </c>
      <c r="FN34" s="178">
        <f t="shared" si="168"/>
        <v>0</v>
      </c>
      <c r="FO34" s="135">
        <f t="shared" si="169"/>
        <v>89798000</v>
      </c>
      <c r="FP34" s="178">
        <f t="shared" si="170"/>
        <v>69274000</v>
      </c>
      <c r="FQ34" s="516">
        <f t="shared" si="203"/>
        <v>69274000</v>
      </c>
      <c r="FR34" s="516">
        <f t="shared" si="171"/>
        <v>0</v>
      </c>
      <c r="FS34" s="517" t="str">
        <f t="shared" si="172"/>
        <v/>
      </c>
      <c r="FT34" s="178">
        <f t="shared" si="173"/>
        <v>20524000</v>
      </c>
      <c r="FU34" s="516">
        <f t="shared" si="204"/>
        <v>20524000</v>
      </c>
      <c r="FV34" s="516">
        <f t="shared" si="174"/>
        <v>0</v>
      </c>
      <c r="FW34" s="517" t="str">
        <f t="shared" si="175"/>
        <v/>
      </c>
      <c r="FX34" s="178">
        <f t="shared" si="176"/>
        <v>0</v>
      </c>
      <c r="FY34" s="178">
        <f t="shared" si="177"/>
        <v>0</v>
      </c>
      <c r="FZ34" s="178">
        <f t="shared" si="178"/>
        <v>0</v>
      </c>
      <c r="GA34" s="517" t="str">
        <f t="shared" si="179"/>
        <v/>
      </c>
      <c r="GB34" s="178">
        <f t="shared" si="180"/>
        <v>0</v>
      </c>
      <c r="GC34" s="178">
        <f t="shared" si="201"/>
        <v>0</v>
      </c>
      <c r="GD34" s="178">
        <f t="shared" si="181"/>
        <v>0</v>
      </c>
      <c r="GE34" s="517" t="str">
        <f t="shared" si="182"/>
        <v/>
      </c>
      <c r="GF34" s="518" t="str">
        <f t="shared" si="183"/>
        <v/>
      </c>
      <c r="GG34" s="509">
        <f t="shared" si="184"/>
        <v>0</v>
      </c>
      <c r="GH34" s="514">
        <f t="shared" si="185"/>
        <v>0</v>
      </c>
      <c r="GI34" s="515">
        <f t="shared" si="186"/>
        <v>0</v>
      </c>
      <c r="GJ34" s="135">
        <f t="shared" si="187"/>
        <v>10198000</v>
      </c>
      <c r="GK34" s="178">
        <f t="shared" si="188"/>
        <v>10198000</v>
      </c>
      <c r="GL34" s="519" t="str">
        <f t="shared" si="189"/>
        <v/>
      </c>
      <c r="GM34" s="178">
        <f t="shared" si="190"/>
        <v>0</v>
      </c>
      <c r="GN34" s="517" t="str">
        <f t="shared" si="191"/>
        <v/>
      </c>
      <c r="GO34" s="178">
        <f t="shared" si="192"/>
        <v>0</v>
      </c>
      <c r="GP34" s="517" t="str">
        <f t="shared" si="193"/>
        <v/>
      </c>
      <c r="GQ34" s="178">
        <f t="shared" si="194"/>
        <v>0</v>
      </c>
      <c r="GR34" s="517" t="str">
        <f t="shared" si="195"/>
        <v/>
      </c>
      <c r="GS34" s="520" t="str">
        <f t="shared" si="196"/>
        <v/>
      </c>
      <c r="GT34" s="521">
        <f t="shared" si="197"/>
        <v>0</v>
      </c>
      <c r="GU34" s="501">
        <f t="shared" si="202"/>
        <v>0</v>
      </c>
      <c r="GV34" s="491">
        <v>0</v>
      </c>
      <c r="GW34" s="491">
        <v>0</v>
      </c>
      <c r="GX34" s="501">
        <f t="shared" si="198"/>
        <v>0</v>
      </c>
      <c r="GY34" s="491">
        <v>0</v>
      </c>
      <c r="GZ34" s="491">
        <v>0</v>
      </c>
      <c r="HA34" s="491">
        <v>0</v>
      </c>
      <c r="HB34" s="495">
        <v>0</v>
      </c>
      <c r="HD34" s="325">
        <f t="shared" si="101"/>
        <v>0</v>
      </c>
    </row>
    <row r="35" spans="1:212" s="60" customFormat="1" ht="28.15" hidden="1" customHeight="1" thickBot="1" x14ac:dyDescent="0.45">
      <c r="A35" s="504" t="s">
        <v>349</v>
      </c>
      <c r="B35" s="502" t="s">
        <v>351</v>
      </c>
      <c r="C35" s="503" t="s">
        <v>341</v>
      </c>
      <c r="D35" s="505">
        <v>0</v>
      </c>
      <c r="E35" s="505">
        <v>110680000</v>
      </c>
      <c r="F35" s="505">
        <v>103460000</v>
      </c>
      <c r="G35" s="505">
        <v>0</v>
      </c>
      <c r="H35" s="505">
        <v>0</v>
      </c>
      <c r="I35" s="505">
        <v>0</v>
      </c>
      <c r="J35" s="505">
        <v>17374000</v>
      </c>
      <c r="K35" s="505">
        <v>0</v>
      </c>
      <c r="L35" s="505"/>
      <c r="M35" s="505"/>
      <c r="N35" s="505"/>
      <c r="O35" s="505"/>
      <c r="P35" s="505"/>
      <c r="Q35" s="506">
        <f t="shared" si="102"/>
        <v>231514000</v>
      </c>
      <c r="R35" s="507">
        <v>0</v>
      </c>
      <c r="S35" s="508">
        <v>110680000</v>
      </c>
      <c r="T35" s="508">
        <v>0</v>
      </c>
      <c r="U35" s="508">
        <v>0</v>
      </c>
      <c r="V35" s="508">
        <v>48460000</v>
      </c>
      <c r="W35" s="136">
        <v>0</v>
      </c>
      <c r="X35" s="71">
        <v>0</v>
      </c>
      <c r="Y35" s="71">
        <v>0</v>
      </c>
      <c r="Z35" s="71">
        <v>17374000</v>
      </c>
      <c r="AA35" s="71">
        <v>0</v>
      </c>
      <c r="AB35" s="71"/>
      <c r="AC35" s="71"/>
      <c r="AD35" s="71"/>
      <c r="AE35" s="71"/>
      <c r="AF35" s="71"/>
      <c r="AG35" s="468">
        <f t="shared" si="103"/>
        <v>176514000</v>
      </c>
      <c r="AH35" s="509">
        <f t="shared" si="104"/>
        <v>0</v>
      </c>
      <c r="AI35" s="510">
        <v>0</v>
      </c>
      <c r="AJ35" s="511">
        <f t="shared" si="105"/>
        <v>0</v>
      </c>
      <c r="AK35" s="70">
        <f t="shared" si="106"/>
        <v>0</v>
      </c>
      <c r="AL35" s="71">
        <v>0</v>
      </c>
      <c r="AM35" s="71">
        <v>0</v>
      </c>
      <c r="AN35" s="71">
        <v>0</v>
      </c>
      <c r="AO35" s="71">
        <v>0</v>
      </c>
      <c r="AP35" s="71">
        <v>0</v>
      </c>
      <c r="AQ35" s="80">
        <v>0</v>
      </c>
      <c r="AR35" s="71">
        <v>0</v>
      </c>
      <c r="AS35" s="468">
        <f t="shared" si="107"/>
        <v>0</v>
      </c>
      <c r="AT35" s="509">
        <f t="shared" si="108"/>
        <v>110680000</v>
      </c>
      <c r="AU35" s="510">
        <v>110680000</v>
      </c>
      <c r="AV35" s="511">
        <f t="shared" si="109"/>
        <v>0</v>
      </c>
      <c r="AW35" s="70">
        <f t="shared" si="110"/>
        <v>110680000</v>
      </c>
      <c r="AX35" s="136">
        <v>110680000</v>
      </c>
      <c r="AY35" s="136">
        <v>0</v>
      </c>
      <c r="AZ35" s="136">
        <v>0</v>
      </c>
      <c r="BA35" s="136">
        <v>0</v>
      </c>
      <c r="BB35" s="80">
        <v>0</v>
      </c>
      <c r="BC35" s="136">
        <v>0</v>
      </c>
      <c r="BD35" s="512">
        <f t="shared" si="111"/>
        <v>0</v>
      </c>
      <c r="BE35" s="509">
        <f t="shared" si="112"/>
        <v>0</v>
      </c>
      <c r="BF35" s="510">
        <v>0</v>
      </c>
      <c r="BG35" s="511">
        <f t="shared" si="113"/>
        <v>0</v>
      </c>
      <c r="BH35" s="178">
        <f t="shared" si="114"/>
        <v>0</v>
      </c>
      <c r="BI35" s="136">
        <v>0</v>
      </c>
      <c r="BJ35" s="136">
        <v>0</v>
      </c>
      <c r="BK35" s="136">
        <v>0</v>
      </c>
      <c r="BL35" s="80">
        <v>0</v>
      </c>
      <c r="BM35" s="136">
        <v>0</v>
      </c>
      <c r="BN35" s="512">
        <f t="shared" si="115"/>
        <v>0</v>
      </c>
      <c r="BO35" s="509">
        <f t="shared" si="116"/>
        <v>0</v>
      </c>
      <c r="BP35" s="510">
        <v>0</v>
      </c>
      <c r="BQ35" s="511">
        <f t="shared" si="117"/>
        <v>0</v>
      </c>
      <c r="BR35" s="178">
        <f t="shared" si="118"/>
        <v>0</v>
      </c>
      <c r="BS35" s="136">
        <v>0</v>
      </c>
      <c r="BT35" s="136">
        <v>0</v>
      </c>
      <c r="BU35" s="80">
        <v>0</v>
      </c>
      <c r="BV35" s="136">
        <v>0</v>
      </c>
      <c r="BW35" s="512">
        <f t="shared" si="119"/>
        <v>0</v>
      </c>
      <c r="BX35" s="509">
        <f t="shared" si="120"/>
        <v>48460000</v>
      </c>
      <c r="BY35" s="510">
        <v>48460000</v>
      </c>
      <c r="BZ35" s="511">
        <f t="shared" si="121"/>
        <v>0</v>
      </c>
      <c r="CA35" s="178">
        <f t="shared" si="122"/>
        <v>48460000</v>
      </c>
      <c r="CB35" s="80">
        <v>48460000</v>
      </c>
      <c r="CC35" s="512">
        <f t="shared" si="123"/>
        <v>0</v>
      </c>
      <c r="CD35" s="135">
        <f t="shared" si="124"/>
        <v>0</v>
      </c>
      <c r="CE35" s="136"/>
      <c r="CF35" s="70">
        <f t="shared" si="125"/>
        <v>0</v>
      </c>
      <c r="CG35" s="70">
        <f t="shared" si="126"/>
        <v>0</v>
      </c>
      <c r="CH35" s="71"/>
      <c r="CI35" s="136"/>
      <c r="CJ35" s="136"/>
      <c r="CK35" s="136"/>
      <c r="CL35" s="177"/>
      <c r="CM35" s="80"/>
      <c r="CN35" s="136"/>
      <c r="CO35" s="513">
        <f t="shared" si="127"/>
        <v>0</v>
      </c>
      <c r="CP35" s="135">
        <f t="shared" si="128"/>
        <v>0</v>
      </c>
      <c r="CQ35" s="136"/>
      <c r="CR35" s="70">
        <f t="shared" si="129"/>
        <v>0</v>
      </c>
      <c r="CS35" s="70">
        <f t="shared" si="130"/>
        <v>0</v>
      </c>
      <c r="CT35" s="136"/>
      <c r="CU35" s="136"/>
      <c r="CV35" s="136"/>
      <c r="CW35" s="177"/>
      <c r="CX35" s="80"/>
      <c r="CY35" s="136"/>
      <c r="CZ35" s="513">
        <f t="shared" si="131"/>
        <v>0</v>
      </c>
      <c r="DA35" s="509">
        <f t="shared" si="132"/>
        <v>0</v>
      </c>
      <c r="DB35" s="510">
        <v>0</v>
      </c>
      <c r="DC35" s="511">
        <f t="shared" si="133"/>
        <v>0</v>
      </c>
      <c r="DD35" s="178">
        <f t="shared" si="134"/>
        <v>0</v>
      </c>
      <c r="DE35" s="136">
        <v>0</v>
      </c>
      <c r="DF35" s="136">
        <v>0</v>
      </c>
      <c r="DG35" s="136">
        <v>0</v>
      </c>
      <c r="DH35" s="80">
        <v>0</v>
      </c>
      <c r="DI35" s="136">
        <v>0</v>
      </c>
      <c r="DJ35" s="512">
        <f t="shared" si="135"/>
        <v>0</v>
      </c>
      <c r="DK35" s="509">
        <f t="shared" si="136"/>
        <v>17374000</v>
      </c>
      <c r="DL35" s="510">
        <v>17374000</v>
      </c>
      <c r="DM35" s="511">
        <f t="shared" si="137"/>
        <v>0</v>
      </c>
      <c r="DN35" s="178">
        <f t="shared" si="138"/>
        <v>17374000</v>
      </c>
      <c r="DO35" s="136">
        <v>17374000</v>
      </c>
      <c r="DP35" s="136">
        <v>0</v>
      </c>
      <c r="DQ35" s="80">
        <v>0</v>
      </c>
      <c r="DR35" s="510">
        <v>0</v>
      </c>
      <c r="DS35" s="506">
        <f t="shared" si="139"/>
        <v>0</v>
      </c>
      <c r="DT35" s="509">
        <f t="shared" si="140"/>
        <v>0</v>
      </c>
      <c r="DU35" s="510">
        <v>0</v>
      </c>
      <c r="DV35" s="511">
        <f t="shared" si="141"/>
        <v>0</v>
      </c>
      <c r="DW35" s="178">
        <f t="shared" si="142"/>
        <v>0</v>
      </c>
      <c r="DX35" s="80">
        <v>0</v>
      </c>
      <c r="DY35" s="512">
        <f t="shared" si="143"/>
        <v>0</v>
      </c>
      <c r="DZ35" s="135">
        <f t="shared" si="144"/>
        <v>0</v>
      </c>
      <c r="EA35" s="136"/>
      <c r="EB35" s="70">
        <f t="shared" si="145"/>
        <v>0</v>
      </c>
      <c r="EC35" s="70">
        <f t="shared" si="146"/>
        <v>0</v>
      </c>
      <c r="ED35" s="136"/>
      <c r="EE35" s="71"/>
      <c r="EF35" s="71"/>
      <c r="EG35" s="188"/>
      <c r="EH35" s="80"/>
      <c r="EI35" s="468">
        <f t="shared" si="147"/>
        <v>0</v>
      </c>
      <c r="EJ35" s="135">
        <f t="shared" si="148"/>
        <v>0</v>
      </c>
      <c r="EK35" s="136"/>
      <c r="EL35" s="70">
        <f t="shared" si="149"/>
        <v>0</v>
      </c>
      <c r="EM35" s="70">
        <f t="shared" si="150"/>
        <v>0</v>
      </c>
      <c r="EN35" s="71"/>
      <c r="EO35" s="80"/>
      <c r="EP35" s="468">
        <f t="shared" si="151"/>
        <v>0</v>
      </c>
      <c r="EQ35" s="135">
        <f t="shared" si="152"/>
        <v>0</v>
      </c>
      <c r="ER35" s="136"/>
      <c r="ES35" s="70">
        <f t="shared" si="153"/>
        <v>0</v>
      </c>
      <c r="ET35" s="70">
        <f t="shared" si="154"/>
        <v>0</v>
      </c>
      <c r="EU35" s="80"/>
      <c r="EV35" s="468">
        <f t="shared" si="155"/>
        <v>0</v>
      </c>
      <c r="EW35" s="135">
        <f t="shared" si="156"/>
        <v>0</v>
      </c>
      <c r="EX35" s="136"/>
      <c r="EY35" s="70">
        <f t="shared" si="157"/>
        <v>0</v>
      </c>
      <c r="EZ35" s="70">
        <f t="shared" si="158"/>
        <v>0</v>
      </c>
      <c r="FA35" s="71"/>
      <c r="FB35" s="80"/>
      <c r="FC35" s="468">
        <f t="shared" si="159"/>
        <v>0</v>
      </c>
      <c r="FD35" s="135">
        <f t="shared" si="160"/>
        <v>0</v>
      </c>
      <c r="FE35" s="136"/>
      <c r="FF35" s="70">
        <f t="shared" si="161"/>
        <v>0</v>
      </c>
      <c r="FG35" s="70">
        <f t="shared" si="162"/>
        <v>0</v>
      </c>
      <c r="FH35" s="80"/>
      <c r="FI35" s="468">
        <f t="shared" si="163"/>
        <v>0</v>
      </c>
      <c r="FJ35" s="509">
        <f t="shared" si="164"/>
        <v>176514000</v>
      </c>
      <c r="FK35" s="514">
        <f t="shared" si="165"/>
        <v>159140000</v>
      </c>
      <c r="FL35" s="515">
        <f t="shared" si="166"/>
        <v>17374000</v>
      </c>
      <c r="FM35" s="178">
        <f t="shared" si="167"/>
        <v>0</v>
      </c>
      <c r="FN35" s="178">
        <f t="shared" si="168"/>
        <v>0</v>
      </c>
      <c r="FO35" s="135">
        <f t="shared" si="169"/>
        <v>176514000</v>
      </c>
      <c r="FP35" s="178">
        <f t="shared" si="170"/>
        <v>159140000</v>
      </c>
      <c r="FQ35" s="516">
        <f t="shared" si="203"/>
        <v>110680000</v>
      </c>
      <c r="FR35" s="516">
        <f t="shared" si="171"/>
        <v>48460000</v>
      </c>
      <c r="FS35" s="517" t="str">
        <f t="shared" si="172"/>
        <v/>
      </c>
      <c r="FT35" s="178">
        <f t="shared" si="173"/>
        <v>17374000</v>
      </c>
      <c r="FU35" s="516">
        <f t="shared" si="204"/>
        <v>17374000</v>
      </c>
      <c r="FV35" s="516">
        <f t="shared" si="174"/>
        <v>0</v>
      </c>
      <c r="FW35" s="517" t="str">
        <f t="shared" si="175"/>
        <v/>
      </c>
      <c r="FX35" s="178">
        <f t="shared" si="176"/>
        <v>0</v>
      </c>
      <c r="FY35" s="178">
        <f t="shared" si="177"/>
        <v>0</v>
      </c>
      <c r="FZ35" s="178">
        <f t="shared" si="178"/>
        <v>0</v>
      </c>
      <c r="GA35" s="517" t="str">
        <f t="shared" si="179"/>
        <v/>
      </c>
      <c r="GB35" s="178">
        <f t="shared" si="180"/>
        <v>0</v>
      </c>
      <c r="GC35" s="178">
        <f t="shared" si="201"/>
        <v>0</v>
      </c>
      <c r="GD35" s="178">
        <f t="shared" si="181"/>
        <v>0</v>
      </c>
      <c r="GE35" s="517" t="str">
        <f t="shared" si="182"/>
        <v/>
      </c>
      <c r="GF35" s="518" t="str">
        <f t="shared" si="183"/>
        <v/>
      </c>
      <c r="GG35" s="509">
        <f t="shared" si="184"/>
        <v>0</v>
      </c>
      <c r="GH35" s="514">
        <f t="shared" si="185"/>
        <v>0</v>
      </c>
      <c r="GI35" s="515">
        <f t="shared" si="186"/>
        <v>0</v>
      </c>
      <c r="GJ35" s="135">
        <f t="shared" si="187"/>
        <v>0</v>
      </c>
      <c r="GK35" s="178">
        <f t="shared" si="188"/>
        <v>0</v>
      </c>
      <c r="GL35" s="519" t="str">
        <f t="shared" si="189"/>
        <v/>
      </c>
      <c r="GM35" s="178">
        <f t="shared" si="190"/>
        <v>0</v>
      </c>
      <c r="GN35" s="517" t="str">
        <f t="shared" si="191"/>
        <v/>
      </c>
      <c r="GO35" s="178">
        <f t="shared" si="192"/>
        <v>0</v>
      </c>
      <c r="GP35" s="517" t="str">
        <f t="shared" si="193"/>
        <v/>
      </c>
      <c r="GQ35" s="178">
        <f t="shared" si="194"/>
        <v>0</v>
      </c>
      <c r="GR35" s="517" t="str">
        <f t="shared" si="195"/>
        <v/>
      </c>
      <c r="GS35" s="520" t="str">
        <f t="shared" si="196"/>
        <v/>
      </c>
      <c r="GT35" s="521">
        <f t="shared" si="197"/>
        <v>0</v>
      </c>
      <c r="GU35" s="501">
        <f t="shared" si="202"/>
        <v>0</v>
      </c>
      <c r="GV35" s="491">
        <v>0</v>
      </c>
      <c r="GW35" s="491">
        <v>0</v>
      </c>
      <c r="GX35" s="501">
        <f t="shared" si="198"/>
        <v>0</v>
      </c>
      <c r="GY35" s="491">
        <v>0</v>
      </c>
      <c r="GZ35" s="491">
        <v>0</v>
      </c>
      <c r="HA35" s="491">
        <v>0</v>
      </c>
      <c r="HB35" s="495">
        <v>0</v>
      </c>
      <c r="HD35" s="325">
        <f t="shared" si="101"/>
        <v>48460000</v>
      </c>
    </row>
    <row r="36" spans="1:212" s="2" customFormat="1" ht="24.6" customHeight="1" thickTop="1" thickBot="1" x14ac:dyDescent="0.45">
      <c r="A36" s="699" t="s">
        <v>3</v>
      </c>
      <c r="B36" s="702" t="s">
        <v>1</v>
      </c>
      <c r="C36" s="705" t="s">
        <v>2</v>
      </c>
      <c r="D36" s="708" t="s">
        <v>16</v>
      </c>
      <c r="E36" s="713" t="s">
        <v>32</v>
      </c>
      <c r="F36" s="713" t="s">
        <v>120</v>
      </c>
      <c r="G36" s="691" t="s">
        <v>33</v>
      </c>
      <c r="H36" s="691" t="s">
        <v>34</v>
      </c>
      <c r="I36" s="691" t="s">
        <v>78</v>
      </c>
      <c r="J36" s="691" t="s">
        <v>90</v>
      </c>
      <c r="K36" s="691" t="s">
        <v>121</v>
      </c>
      <c r="L36" s="691" t="s">
        <v>113</v>
      </c>
      <c r="M36" s="691" t="s">
        <v>114</v>
      </c>
      <c r="N36" s="691" t="s">
        <v>273</v>
      </c>
      <c r="O36" s="691" t="s">
        <v>115</v>
      </c>
      <c r="P36" s="691" t="s">
        <v>272</v>
      </c>
      <c r="Q36" s="692" t="s">
        <v>17</v>
      </c>
      <c r="R36" s="697" t="s">
        <v>88</v>
      </c>
      <c r="S36" s="698" t="s">
        <v>79</v>
      </c>
      <c r="T36" s="698" t="s">
        <v>80</v>
      </c>
      <c r="U36" s="698" t="s">
        <v>91</v>
      </c>
      <c r="V36" s="698" t="s">
        <v>122</v>
      </c>
      <c r="W36" s="690" t="s">
        <v>81</v>
      </c>
      <c r="X36" s="690" t="s">
        <v>82</v>
      </c>
      <c r="Y36" s="676" t="s">
        <v>83</v>
      </c>
      <c r="Z36" s="676" t="s">
        <v>92</v>
      </c>
      <c r="AA36" s="676" t="s">
        <v>123</v>
      </c>
      <c r="AB36" s="676" t="s">
        <v>84</v>
      </c>
      <c r="AC36" s="676" t="s">
        <v>116</v>
      </c>
      <c r="AD36" s="676" t="s">
        <v>275</v>
      </c>
      <c r="AE36" s="676" t="s">
        <v>117</v>
      </c>
      <c r="AF36" s="676" t="s">
        <v>274</v>
      </c>
      <c r="AG36" s="681" t="s">
        <v>4</v>
      </c>
      <c r="AH36" s="682" t="s">
        <v>89</v>
      </c>
      <c r="AI36" s="683"/>
      <c r="AJ36" s="683"/>
      <c r="AK36" s="683"/>
      <c r="AL36" s="683"/>
      <c r="AM36" s="684"/>
      <c r="AN36" s="684"/>
      <c r="AO36" s="684"/>
      <c r="AP36" s="684"/>
      <c r="AQ36" s="684"/>
      <c r="AR36" s="684"/>
      <c r="AS36" s="685"/>
      <c r="AT36" s="686" t="s">
        <v>85</v>
      </c>
      <c r="AU36" s="687"/>
      <c r="AV36" s="687"/>
      <c r="AW36" s="687"/>
      <c r="AX36" s="687"/>
      <c r="AY36" s="687"/>
      <c r="AZ36" s="688"/>
      <c r="BA36" s="688"/>
      <c r="BB36" s="688"/>
      <c r="BC36" s="688"/>
      <c r="BD36" s="689"/>
      <c r="BE36" s="672" t="s">
        <v>86</v>
      </c>
      <c r="BF36" s="673"/>
      <c r="BG36" s="673"/>
      <c r="BH36" s="673"/>
      <c r="BI36" s="673"/>
      <c r="BJ36" s="674"/>
      <c r="BK36" s="674"/>
      <c r="BL36" s="674"/>
      <c r="BM36" s="674"/>
      <c r="BN36" s="675"/>
      <c r="BO36" s="633" t="s">
        <v>93</v>
      </c>
      <c r="BP36" s="634"/>
      <c r="BQ36" s="634"/>
      <c r="BR36" s="634"/>
      <c r="BS36" s="635"/>
      <c r="BT36" s="635"/>
      <c r="BU36" s="635"/>
      <c r="BV36" s="635"/>
      <c r="BW36" s="636"/>
      <c r="BX36" s="637" t="s">
        <v>140</v>
      </c>
      <c r="BY36" s="638"/>
      <c r="BZ36" s="638"/>
      <c r="CA36" s="638"/>
      <c r="CB36" s="639"/>
      <c r="CC36" s="640"/>
      <c r="CD36" s="641" t="s">
        <v>44</v>
      </c>
      <c r="CE36" s="642"/>
      <c r="CF36" s="642"/>
      <c r="CG36" s="643"/>
      <c r="CH36" s="644"/>
      <c r="CI36" s="644"/>
      <c r="CJ36" s="644"/>
      <c r="CK36" s="644"/>
      <c r="CL36" s="644"/>
      <c r="CM36" s="644"/>
      <c r="CN36" s="644"/>
      <c r="CO36" s="645"/>
      <c r="CP36" s="646" t="s">
        <v>45</v>
      </c>
      <c r="CQ36" s="647"/>
      <c r="CR36" s="647"/>
      <c r="CS36" s="648"/>
      <c r="CT36" s="649"/>
      <c r="CU36" s="649"/>
      <c r="CV36" s="649"/>
      <c r="CW36" s="649"/>
      <c r="CX36" s="649"/>
      <c r="CY36" s="649"/>
      <c r="CZ36" s="650"/>
      <c r="DA36" s="651" t="s">
        <v>77</v>
      </c>
      <c r="DB36" s="652"/>
      <c r="DC36" s="652"/>
      <c r="DD36" s="652"/>
      <c r="DE36" s="652"/>
      <c r="DF36" s="652"/>
      <c r="DG36" s="652"/>
      <c r="DH36" s="652"/>
      <c r="DI36" s="652"/>
      <c r="DJ36" s="653"/>
      <c r="DK36" s="654" t="s">
        <v>99</v>
      </c>
      <c r="DL36" s="655"/>
      <c r="DM36" s="655"/>
      <c r="DN36" s="655"/>
      <c r="DO36" s="655"/>
      <c r="DP36" s="655"/>
      <c r="DQ36" s="655"/>
      <c r="DR36" s="655"/>
      <c r="DS36" s="656"/>
      <c r="DT36" s="657" t="s">
        <v>170</v>
      </c>
      <c r="DU36" s="658"/>
      <c r="DV36" s="658"/>
      <c r="DW36" s="658"/>
      <c r="DX36" s="658"/>
      <c r="DY36" s="659"/>
      <c r="DZ36" s="660" t="s">
        <v>59</v>
      </c>
      <c r="EA36" s="661"/>
      <c r="EB36" s="661"/>
      <c r="EC36" s="662"/>
      <c r="ED36" s="662"/>
      <c r="EE36" s="662"/>
      <c r="EF36" s="662"/>
      <c r="EG36" s="662"/>
      <c r="EH36" s="662"/>
      <c r="EI36" s="661"/>
      <c r="EJ36" s="663" t="s">
        <v>119</v>
      </c>
      <c r="EK36" s="664"/>
      <c r="EL36" s="664"/>
      <c r="EM36" s="665"/>
      <c r="EN36" s="665"/>
      <c r="EO36" s="665"/>
      <c r="EP36" s="664"/>
      <c r="EQ36" s="666" t="s">
        <v>277</v>
      </c>
      <c r="ER36" s="667"/>
      <c r="ES36" s="667"/>
      <c r="ET36" s="668"/>
      <c r="EU36" s="668"/>
      <c r="EV36" s="667"/>
      <c r="EW36" s="669" t="s">
        <v>118</v>
      </c>
      <c r="EX36" s="670"/>
      <c r="EY36" s="670"/>
      <c r="EZ36" s="671"/>
      <c r="FA36" s="671"/>
      <c r="FB36" s="671"/>
      <c r="FC36" s="670"/>
      <c r="FD36" s="630" t="s">
        <v>276</v>
      </c>
      <c r="FE36" s="631"/>
      <c r="FF36" s="631"/>
      <c r="FG36" s="632"/>
      <c r="FH36" s="632"/>
      <c r="FI36" s="631"/>
      <c r="FJ36" s="614" t="s">
        <v>21</v>
      </c>
      <c r="FK36" s="615"/>
      <c r="FL36" s="615"/>
      <c r="FM36" s="615"/>
      <c r="FN36" s="616"/>
      <c r="FO36" s="617" t="s">
        <v>5</v>
      </c>
      <c r="FP36" s="618"/>
      <c r="FQ36" s="618"/>
      <c r="FR36" s="618"/>
      <c r="FS36" s="618"/>
      <c r="FT36" s="618"/>
      <c r="FU36" s="618"/>
      <c r="FV36" s="618"/>
      <c r="FW36" s="619"/>
      <c r="FX36" s="619"/>
      <c r="FY36" s="619"/>
      <c r="FZ36" s="619"/>
      <c r="GA36" s="619"/>
      <c r="GB36" s="619"/>
      <c r="GC36" s="619"/>
      <c r="GD36" s="619"/>
      <c r="GE36" s="619"/>
      <c r="GF36" s="620"/>
      <c r="GG36" s="621" t="s">
        <v>221</v>
      </c>
      <c r="GH36" s="622"/>
      <c r="GI36" s="622"/>
      <c r="GJ36" s="623" t="s">
        <v>22</v>
      </c>
      <c r="GK36" s="624"/>
      <c r="GL36" s="624"/>
      <c r="GM36" s="624"/>
      <c r="GN36" s="625"/>
      <c r="GO36" s="625"/>
      <c r="GP36" s="625"/>
      <c r="GQ36" s="625"/>
      <c r="GR36" s="625"/>
      <c r="GS36" s="626"/>
      <c r="GT36" s="627" t="s">
        <v>259</v>
      </c>
      <c r="GU36" s="628"/>
      <c r="GV36" s="628"/>
      <c r="GW36" s="628"/>
      <c r="GX36" s="628"/>
      <c r="GY36" s="628"/>
      <c r="GZ36" s="628"/>
      <c r="HA36" s="628"/>
      <c r="HB36" s="629"/>
      <c r="HD36" s="62" t="s">
        <v>28</v>
      </c>
    </row>
    <row r="37" spans="1:212" s="2" customFormat="1" ht="24.6" customHeight="1" thickBot="1" x14ac:dyDescent="0.45">
      <c r="A37" s="700"/>
      <c r="B37" s="703"/>
      <c r="C37" s="706"/>
      <c r="D37" s="709"/>
      <c r="E37" s="714"/>
      <c r="F37" s="714"/>
      <c r="G37" s="718"/>
      <c r="H37" s="718"/>
      <c r="I37" s="679"/>
      <c r="J37" s="679"/>
      <c r="K37" s="679"/>
      <c r="L37" s="679"/>
      <c r="M37" s="679"/>
      <c r="N37" s="679"/>
      <c r="O37" s="679"/>
      <c r="P37" s="679"/>
      <c r="Q37" s="693"/>
      <c r="R37" s="697"/>
      <c r="S37" s="698"/>
      <c r="T37" s="698"/>
      <c r="U37" s="698"/>
      <c r="V37" s="698"/>
      <c r="W37" s="690"/>
      <c r="X37" s="690"/>
      <c r="Y37" s="677"/>
      <c r="Z37" s="677"/>
      <c r="AA37" s="677"/>
      <c r="AB37" s="679"/>
      <c r="AC37" s="679"/>
      <c r="AD37" s="679"/>
      <c r="AE37" s="679"/>
      <c r="AF37" s="679"/>
      <c r="AG37" s="681"/>
      <c r="AH37" s="14" t="s">
        <v>6</v>
      </c>
      <c r="AI37" s="15" t="s">
        <v>19</v>
      </c>
      <c r="AJ37" s="16" t="s">
        <v>7</v>
      </c>
      <c r="AK37" s="72" t="s">
        <v>35</v>
      </c>
      <c r="AL37" s="73"/>
      <c r="AM37" s="74"/>
      <c r="AN37" s="74"/>
      <c r="AO37" s="74"/>
      <c r="AP37" s="74"/>
      <c r="AQ37" s="74"/>
      <c r="AR37" s="410" t="s">
        <v>207</v>
      </c>
      <c r="AS37" s="17" t="s">
        <v>8</v>
      </c>
      <c r="AT37" s="81" t="s">
        <v>6</v>
      </c>
      <c r="AU37" s="82" t="s">
        <v>19</v>
      </c>
      <c r="AV37" s="83" t="s">
        <v>7</v>
      </c>
      <c r="AW37" s="84" t="s">
        <v>35</v>
      </c>
      <c r="AX37" s="85"/>
      <c r="AY37" s="85"/>
      <c r="AZ37" s="85"/>
      <c r="BA37" s="85"/>
      <c r="BB37" s="85"/>
      <c r="BC37" s="420" t="s">
        <v>207</v>
      </c>
      <c r="BD37" s="86" t="s">
        <v>8</v>
      </c>
      <c r="BE37" s="145" t="s">
        <v>6</v>
      </c>
      <c r="BF37" s="146" t="s">
        <v>19</v>
      </c>
      <c r="BG37" s="147" t="s">
        <v>7</v>
      </c>
      <c r="BH37" s="148" t="s">
        <v>35</v>
      </c>
      <c r="BI37" s="203"/>
      <c r="BJ37" s="203"/>
      <c r="BK37" s="203"/>
      <c r="BL37" s="203"/>
      <c r="BM37" s="424" t="s">
        <v>207</v>
      </c>
      <c r="BN37" s="149" t="s">
        <v>8</v>
      </c>
      <c r="BO37" s="204" t="s">
        <v>6</v>
      </c>
      <c r="BP37" s="205" t="s">
        <v>19</v>
      </c>
      <c r="BQ37" s="206" t="s">
        <v>7</v>
      </c>
      <c r="BR37" s="207" t="s">
        <v>35</v>
      </c>
      <c r="BS37" s="208"/>
      <c r="BT37" s="208"/>
      <c r="BU37" s="208"/>
      <c r="BV37" s="207" t="s">
        <v>207</v>
      </c>
      <c r="BW37" s="209" t="s">
        <v>8</v>
      </c>
      <c r="BX37" s="343" t="s">
        <v>6</v>
      </c>
      <c r="BY37" s="344" t="s">
        <v>19</v>
      </c>
      <c r="BZ37" s="345" t="s">
        <v>7</v>
      </c>
      <c r="CA37" s="346" t="s">
        <v>35</v>
      </c>
      <c r="CB37" s="347"/>
      <c r="CC37" s="348" t="s">
        <v>8</v>
      </c>
      <c r="CD37" s="18" t="s">
        <v>6</v>
      </c>
      <c r="CE37" s="42" t="s">
        <v>19</v>
      </c>
      <c r="CF37" s="48" t="s">
        <v>7</v>
      </c>
      <c r="CG37" s="48" t="s">
        <v>35</v>
      </c>
      <c r="CH37" s="210"/>
      <c r="CI37" s="210"/>
      <c r="CJ37" s="210"/>
      <c r="CK37" s="210"/>
      <c r="CL37" s="211"/>
      <c r="CM37" s="212"/>
      <c r="CN37" s="210" t="s">
        <v>207</v>
      </c>
      <c r="CO37" s="440" t="s">
        <v>8</v>
      </c>
      <c r="CP37" s="93" t="s">
        <v>6</v>
      </c>
      <c r="CQ37" s="94" t="s">
        <v>19</v>
      </c>
      <c r="CR37" s="95" t="s">
        <v>7</v>
      </c>
      <c r="CS37" s="111" t="s">
        <v>35</v>
      </c>
      <c r="CT37" s="170"/>
      <c r="CU37" s="170"/>
      <c r="CV37" s="170"/>
      <c r="CW37" s="114"/>
      <c r="CX37" s="114"/>
      <c r="CY37" s="170" t="s">
        <v>207</v>
      </c>
      <c r="CZ37" s="447" t="s">
        <v>8</v>
      </c>
      <c r="DA37" s="158" t="s">
        <v>6</v>
      </c>
      <c r="DB37" s="159" t="s">
        <v>19</v>
      </c>
      <c r="DC37" s="160" t="s">
        <v>7</v>
      </c>
      <c r="DD37" s="161" t="s">
        <v>35</v>
      </c>
      <c r="DE37" s="162"/>
      <c r="DF37" s="162"/>
      <c r="DG37" s="162"/>
      <c r="DH37" s="162"/>
      <c r="DI37" s="457" t="s">
        <v>221</v>
      </c>
      <c r="DJ37" s="163" t="s">
        <v>8</v>
      </c>
      <c r="DK37" s="240" t="s">
        <v>6</v>
      </c>
      <c r="DL37" s="241" t="s">
        <v>19</v>
      </c>
      <c r="DM37" s="242" t="s">
        <v>7</v>
      </c>
      <c r="DN37" s="243" t="s">
        <v>35</v>
      </c>
      <c r="DO37" s="244"/>
      <c r="DP37" s="244"/>
      <c r="DQ37" s="244"/>
      <c r="DR37" s="242" t="s">
        <v>221</v>
      </c>
      <c r="DS37" s="245" t="s">
        <v>8</v>
      </c>
      <c r="DT37" s="360" t="s">
        <v>6</v>
      </c>
      <c r="DU37" s="361" t="s">
        <v>19</v>
      </c>
      <c r="DV37" s="362" t="s">
        <v>7</v>
      </c>
      <c r="DW37" s="363" t="s">
        <v>35</v>
      </c>
      <c r="DX37" s="364"/>
      <c r="DY37" s="365" t="s">
        <v>8</v>
      </c>
      <c r="DZ37" s="126" t="s">
        <v>60</v>
      </c>
      <c r="EA37" s="127" t="s">
        <v>61</v>
      </c>
      <c r="EB37" s="128" t="s">
        <v>62</v>
      </c>
      <c r="EC37" s="128" t="s">
        <v>63</v>
      </c>
      <c r="ED37" s="129"/>
      <c r="EE37" s="129"/>
      <c r="EF37" s="129"/>
      <c r="EG37" s="129"/>
      <c r="EH37" s="129"/>
      <c r="EI37" s="137" t="s">
        <v>64</v>
      </c>
      <c r="EJ37" s="291" t="s">
        <v>60</v>
      </c>
      <c r="EK37" s="292" t="s">
        <v>61</v>
      </c>
      <c r="EL37" s="293" t="s">
        <v>62</v>
      </c>
      <c r="EM37" s="293" t="s">
        <v>63</v>
      </c>
      <c r="EN37" s="294"/>
      <c r="EO37" s="294"/>
      <c r="EP37" s="295" t="s">
        <v>64</v>
      </c>
      <c r="EQ37" s="376" t="s">
        <v>60</v>
      </c>
      <c r="ER37" s="377" t="s">
        <v>61</v>
      </c>
      <c r="ES37" s="378" t="s">
        <v>62</v>
      </c>
      <c r="ET37" s="378" t="s">
        <v>63</v>
      </c>
      <c r="EU37" s="379"/>
      <c r="EV37" s="380" t="s">
        <v>64</v>
      </c>
      <c r="EW37" s="308" t="s">
        <v>60</v>
      </c>
      <c r="EX37" s="309" t="s">
        <v>61</v>
      </c>
      <c r="EY37" s="310" t="s">
        <v>62</v>
      </c>
      <c r="EZ37" s="310" t="s">
        <v>63</v>
      </c>
      <c r="FA37" s="311"/>
      <c r="FB37" s="311"/>
      <c r="FC37" s="312" t="s">
        <v>64</v>
      </c>
      <c r="FD37" s="393" t="s">
        <v>60</v>
      </c>
      <c r="FE37" s="394" t="s">
        <v>61</v>
      </c>
      <c r="FF37" s="395" t="s">
        <v>62</v>
      </c>
      <c r="FG37" s="395" t="s">
        <v>63</v>
      </c>
      <c r="FH37" s="396"/>
      <c r="FI37" s="397" t="s">
        <v>64</v>
      </c>
      <c r="FJ37" s="59" t="s">
        <v>26</v>
      </c>
      <c r="FK37" s="23"/>
      <c r="FL37" s="23"/>
      <c r="FM37" s="23"/>
      <c r="FN37" s="23"/>
      <c r="FO37" s="30" t="s">
        <v>30</v>
      </c>
      <c r="FP37" s="26"/>
      <c r="FQ37" s="26"/>
      <c r="FR37" s="26"/>
      <c r="FS37" s="26"/>
      <c r="FT37" s="26"/>
      <c r="FU37" s="26"/>
      <c r="FV37" s="26"/>
      <c r="FW37" s="26"/>
      <c r="FX37" s="26"/>
      <c r="FY37" s="26"/>
      <c r="FZ37" s="26"/>
      <c r="GA37" s="26"/>
      <c r="GB37" s="26"/>
      <c r="GC37" s="26"/>
      <c r="GD37" s="26"/>
      <c r="GE37" s="26"/>
      <c r="GF37" s="56" t="s">
        <v>9</v>
      </c>
      <c r="GG37" s="473" t="s">
        <v>30</v>
      </c>
      <c r="GH37" s="474"/>
      <c r="GI37" s="474"/>
      <c r="GJ37" s="31" t="s">
        <v>31</v>
      </c>
      <c r="GK37" s="28"/>
      <c r="GL37" s="28"/>
      <c r="GM37" s="28"/>
      <c r="GN37" s="28"/>
      <c r="GO37" s="28"/>
      <c r="GP37" s="28"/>
      <c r="GQ37" s="28"/>
      <c r="GR37" s="28"/>
      <c r="GS37" s="480" t="s">
        <v>9</v>
      </c>
      <c r="GT37" s="483" t="s">
        <v>30</v>
      </c>
      <c r="GU37" s="488"/>
      <c r="GV37" s="488"/>
      <c r="GW37" s="488"/>
      <c r="GX37" s="488"/>
      <c r="GY37" s="488"/>
      <c r="GZ37" s="488"/>
      <c r="HA37" s="488"/>
      <c r="HB37" s="492"/>
      <c r="HD37" s="287" t="s">
        <v>205</v>
      </c>
    </row>
    <row r="38" spans="1:212" s="5" customFormat="1" ht="24.6" customHeight="1" thickTop="1" thickBot="1" x14ac:dyDescent="0.45">
      <c r="A38" s="700"/>
      <c r="B38" s="703"/>
      <c r="C38" s="706"/>
      <c r="D38" s="710"/>
      <c r="E38" s="715"/>
      <c r="F38" s="715"/>
      <c r="G38" s="718"/>
      <c r="H38" s="718"/>
      <c r="I38" s="679"/>
      <c r="J38" s="679"/>
      <c r="K38" s="679"/>
      <c r="L38" s="679"/>
      <c r="M38" s="679"/>
      <c r="N38" s="679"/>
      <c r="O38" s="679"/>
      <c r="P38" s="679"/>
      <c r="Q38" s="694"/>
      <c r="R38" s="697"/>
      <c r="S38" s="698"/>
      <c r="T38" s="698"/>
      <c r="U38" s="698"/>
      <c r="V38" s="698"/>
      <c r="W38" s="690"/>
      <c r="X38" s="690"/>
      <c r="Y38" s="677"/>
      <c r="Z38" s="677"/>
      <c r="AA38" s="677"/>
      <c r="AB38" s="679"/>
      <c r="AC38" s="679"/>
      <c r="AD38" s="679"/>
      <c r="AE38" s="679"/>
      <c r="AF38" s="679"/>
      <c r="AG38" s="681"/>
      <c r="AH38" s="43"/>
      <c r="AI38" s="44"/>
      <c r="AJ38" s="45"/>
      <c r="AK38" s="75"/>
      <c r="AL38" s="76" t="s">
        <v>36</v>
      </c>
      <c r="AM38" s="175" t="s">
        <v>36</v>
      </c>
      <c r="AN38" s="175" t="s">
        <v>36</v>
      </c>
      <c r="AO38" s="175" t="s">
        <v>36</v>
      </c>
      <c r="AP38" s="175" t="s">
        <v>36</v>
      </c>
      <c r="AQ38" s="193" t="s">
        <v>36</v>
      </c>
      <c r="AR38" s="411"/>
      <c r="AS38" s="172"/>
      <c r="AT38" s="87"/>
      <c r="AU38" s="88"/>
      <c r="AV38" s="89"/>
      <c r="AW38" s="194"/>
      <c r="AX38" s="195" t="s">
        <v>36</v>
      </c>
      <c r="AY38" s="195" t="s">
        <v>36</v>
      </c>
      <c r="AZ38" s="195" t="s">
        <v>36</v>
      </c>
      <c r="BA38" s="195" t="s">
        <v>36</v>
      </c>
      <c r="BB38" s="196" t="s">
        <v>36</v>
      </c>
      <c r="BC38" s="414"/>
      <c r="BD38" s="417"/>
      <c r="BE38" s="150"/>
      <c r="BF38" s="151"/>
      <c r="BG38" s="152"/>
      <c r="BH38" s="152"/>
      <c r="BI38" s="288" t="s">
        <v>36</v>
      </c>
      <c r="BJ38" s="288" t="s">
        <v>36</v>
      </c>
      <c r="BK38" s="288" t="s">
        <v>36</v>
      </c>
      <c r="BL38" s="213" t="s">
        <v>36</v>
      </c>
      <c r="BM38" s="421"/>
      <c r="BN38" s="425"/>
      <c r="BO38" s="214"/>
      <c r="BP38" s="215"/>
      <c r="BQ38" s="216"/>
      <c r="BR38" s="216"/>
      <c r="BS38" s="330" t="s">
        <v>36</v>
      </c>
      <c r="BT38" s="329" t="s">
        <v>36</v>
      </c>
      <c r="BU38" s="217" t="s">
        <v>36</v>
      </c>
      <c r="BV38" s="428"/>
      <c r="BW38" s="431"/>
      <c r="BX38" s="349"/>
      <c r="BY38" s="350"/>
      <c r="BZ38" s="351"/>
      <c r="CA38" s="351"/>
      <c r="CB38" s="352" t="s">
        <v>36</v>
      </c>
      <c r="CC38" s="434"/>
      <c r="CD38" s="40"/>
      <c r="CE38" s="41"/>
      <c r="CF38" s="49"/>
      <c r="CG38" s="49"/>
      <c r="CH38" s="218" t="s">
        <v>42</v>
      </c>
      <c r="CI38" s="219" t="s">
        <v>36</v>
      </c>
      <c r="CJ38" s="219" t="s">
        <v>36</v>
      </c>
      <c r="CK38" s="219" t="s">
        <v>36</v>
      </c>
      <c r="CL38" s="220" t="s">
        <v>36</v>
      </c>
      <c r="CM38" s="221" t="s">
        <v>36</v>
      </c>
      <c r="CN38" s="437"/>
      <c r="CO38" s="441"/>
      <c r="CP38" s="96"/>
      <c r="CQ38" s="97"/>
      <c r="CR38" s="98"/>
      <c r="CS38" s="112"/>
      <c r="CT38" s="180" t="s">
        <v>36</v>
      </c>
      <c r="CU38" s="180" t="s">
        <v>36</v>
      </c>
      <c r="CV38" s="180" t="s">
        <v>36</v>
      </c>
      <c r="CW38" s="179" t="s">
        <v>36</v>
      </c>
      <c r="CX38" s="246" t="s">
        <v>36</v>
      </c>
      <c r="CY38" s="444"/>
      <c r="CZ38" s="448"/>
      <c r="DA38" s="164"/>
      <c r="DB38" s="165"/>
      <c r="DC38" s="166"/>
      <c r="DD38" s="183"/>
      <c r="DE38" s="289" t="s">
        <v>36</v>
      </c>
      <c r="DF38" s="289" t="s">
        <v>36</v>
      </c>
      <c r="DG38" s="182" t="s">
        <v>36</v>
      </c>
      <c r="DH38" s="247" t="s">
        <v>36</v>
      </c>
      <c r="DI38" s="451"/>
      <c r="DJ38" s="454"/>
      <c r="DK38" s="248"/>
      <c r="DL38" s="249"/>
      <c r="DM38" s="250"/>
      <c r="DN38" s="250"/>
      <c r="DO38" s="331" t="s">
        <v>36</v>
      </c>
      <c r="DP38" s="332" t="s">
        <v>36</v>
      </c>
      <c r="DQ38" s="251" t="s">
        <v>36</v>
      </c>
      <c r="DR38" s="458"/>
      <c r="DS38" s="461"/>
      <c r="DT38" s="366"/>
      <c r="DU38" s="367"/>
      <c r="DV38" s="368"/>
      <c r="DW38" s="368"/>
      <c r="DX38" s="369" t="s">
        <v>36</v>
      </c>
      <c r="DY38" s="464"/>
      <c r="DZ38" s="130"/>
      <c r="EA38" s="131"/>
      <c r="EB38" s="132"/>
      <c r="EC38" s="132"/>
      <c r="ED38" s="185" t="s">
        <v>36</v>
      </c>
      <c r="EE38" s="185" t="s">
        <v>109</v>
      </c>
      <c r="EF38" s="128" t="s">
        <v>36</v>
      </c>
      <c r="EG38" s="171" t="s">
        <v>36</v>
      </c>
      <c r="EH38" s="252" t="s">
        <v>58</v>
      </c>
      <c r="EI38" s="466"/>
      <c r="EJ38" s="296"/>
      <c r="EK38" s="297"/>
      <c r="EL38" s="298"/>
      <c r="EM38" s="298"/>
      <c r="EN38" s="337" t="s">
        <v>36</v>
      </c>
      <c r="EO38" s="299" t="s">
        <v>58</v>
      </c>
      <c r="EP38" s="469"/>
      <c r="EQ38" s="381"/>
      <c r="ER38" s="382"/>
      <c r="ES38" s="383"/>
      <c r="ET38" s="383"/>
      <c r="EU38" s="384" t="s">
        <v>58</v>
      </c>
      <c r="EV38" s="470"/>
      <c r="EW38" s="313"/>
      <c r="EX38" s="314"/>
      <c r="EY38" s="315"/>
      <c r="EZ38" s="315"/>
      <c r="FA38" s="342" t="s">
        <v>36</v>
      </c>
      <c r="FB38" s="316" t="s">
        <v>58</v>
      </c>
      <c r="FC38" s="471"/>
      <c r="FD38" s="398"/>
      <c r="FE38" s="399"/>
      <c r="FF38" s="400"/>
      <c r="FG38" s="400"/>
      <c r="FH38" s="401" t="s">
        <v>58</v>
      </c>
      <c r="FI38" s="472"/>
      <c r="FJ38" s="24"/>
      <c r="FK38" s="595" t="s">
        <v>87</v>
      </c>
      <c r="FL38" s="597" t="s">
        <v>66</v>
      </c>
      <c r="FM38" s="599" t="s">
        <v>67</v>
      </c>
      <c r="FN38" s="601" t="s">
        <v>111</v>
      </c>
      <c r="FO38" s="25"/>
      <c r="FP38" s="38" t="s">
        <v>47</v>
      </c>
      <c r="FQ38" s="117"/>
      <c r="FR38" s="117"/>
      <c r="FS38" s="65"/>
      <c r="FT38" s="38" t="s">
        <v>68</v>
      </c>
      <c r="FU38" s="117"/>
      <c r="FV38" s="117"/>
      <c r="FW38" s="47"/>
      <c r="FX38" s="592" t="s">
        <v>69</v>
      </c>
      <c r="FY38" s="593"/>
      <c r="FZ38" s="594"/>
      <c r="GA38" s="141"/>
      <c r="GB38" s="592" t="s">
        <v>111</v>
      </c>
      <c r="GC38" s="593"/>
      <c r="GD38" s="594"/>
      <c r="GE38" s="141"/>
      <c r="GF38" s="603" t="s">
        <v>24</v>
      </c>
      <c r="GG38" s="475"/>
      <c r="GH38" s="606" t="s">
        <v>87</v>
      </c>
      <c r="GI38" s="608" t="s">
        <v>66</v>
      </c>
      <c r="GJ38" s="29"/>
      <c r="GK38" s="39" t="s">
        <v>46</v>
      </c>
      <c r="GL38" s="67"/>
      <c r="GM38" s="53" t="s">
        <v>70</v>
      </c>
      <c r="GN38" s="55"/>
      <c r="GO38" s="144" t="s">
        <v>71</v>
      </c>
      <c r="GP38" s="55"/>
      <c r="GQ38" s="144" t="s">
        <v>112</v>
      </c>
      <c r="GR38" s="55"/>
      <c r="GS38" s="610" t="s">
        <v>24</v>
      </c>
      <c r="GT38" s="484"/>
      <c r="GU38" s="486" t="s">
        <v>263</v>
      </c>
      <c r="GV38" s="490"/>
      <c r="GW38" s="490"/>
      <c r="GX38" s="486" t="s">
        <v>264</v>
      </c>
      <c r="GY38" s="490"/>
      <c r="GZ38" s="490"/>
      <c r="HA38" s="490"/>
      <c r="HB38" s="493"/>
      <c r="HD38" s="612" t="s">
        <v>271</v>
      </c>
    </row>
    <row r="39" spans="1:212" s="5" customFormat="1" ht="24.6" customHeight="1" thickBot="1" x14ac:dyDescent="0.45">
      <c r="A39" s="700"/>
      <c r="B39" s="703"/>
      <c r="C39" s="706"/>
      <c r="D39" s="711"/>
      <c r="E39" s="716"/>
      <c r="F39" s="716"/>
      <c r="G39" s="718"/>
      <c r="H39" s="718"/>
      <c r="I39" s="679"/>
      <c r="J39" s="679"/>
      <c r="K39" s="679"/>
      <c r="L39" s="679"/>
      <c r="M39" s="679"/>
      <c r="N39" s="679"/>
      <c r="O39" s="679"/>
      <c r="P39" s="679"/>
      <c r="Q39" s="695"/>
      <c r="R39" s="697"/>
      <c r="S39" s="698"/>
      <c r="T39" s="698"/>
      <c r="U39" s="698"/>
      <c r="V39" s="698"/>
      <c r="W39" s="690"/>
      <c r="X39" s="690"/>
      <c r="Y39" s="677"/>
      <c r="Z39" s="677"/>
      <c r="AA39" s="677"/>
      <c r="AB39" s="679"/>
      <c r="AC39" s="679"/>
      <c r="AD39" s="679"/>
      <c r="AE39" s="679"/>
      <c r="AF39" s="679"/>
      <c r="AG39" s="681"/>
      <c r="AH39" s="32"/>
      <c r="AI39" s="33"/>
      <c r="AJ39" s="34"/>
      <c r="AK39" s="77"/>
      <c r="AL39" s="77" t="s">
        <v>40</v>
      </c>
      <c r="AM39" s="77" t="s">
        <v>74</v>
      </c>
      <c r="AN39" s="77" t="s">
        <v>101</v>
      </c>
      <c r="AO39" s="77" t="s">
        <v>104</v>
      </c>
      <c r="AP39" s="326" t="s">
        <v>125</v>
      </c>
      <c r="AQ39" s="197" t="s">
        <v>39</v>
      </c>
      <c r="AR39" s="412"/>
      <c r="AS39" s="173"/>
      <c r="AT39" s="90"/>
      <c r="AU39" s="91"/>
      <c r="AV39" s="92"/>
      <c r="AW39" s="198"/>
      <c r="AX39" s="92" t="s">
        <v>73</v>
      </c>
      <c r="AY39" s="92" t="s">
        <v>100</v>
      </c>
      <c r="AZ39" s="92" t="s">
        <v>103</v>
      </c>
      <c r="BA39" s="92" t="s">
        <v>125</v>
      </c>
      <c r="BB39" s="199" t="s">
        <v>39</v>
      </c>
      <c r="BC39" s="415"/>
      <c r="BD39" s="418"/>
      <c r="BE39" s="153"/>
      <c r="BF39" s="154"/>
      <c r="BG39" s="155"/>
      <c r="BH39" s="155"/>
      <c r="BI39" s="155" t="s">
        <v>100</v>
      </c>
      <c r="BJ39" s="155" t="s">
        <v>103</v>
      </c>
      <c r="BK39" s="155" t="s">
        <v>125</v>
      </c>
      <c r="BL39" s="222" t="s">
        <v>39</v>
      </c>
      <c r="BM39" s="422"/>
      <c r="BN39" s="426"/>
      <c r="BO39" s="223"/>
      <c r="BP39" s="224"/>
      <c r="BQ39" s="225"/>
      <c r="BR39" s="225"/>
      <c r="BS39" s="225" t="s">
        <v>103</v>
      </c>
      <c r="BT39" s="327" t="s">
        <v>125</v>
      </c>
      <c r="BU39" s="226" t="s">
        <v>39</v>
      </c>
      <c r="BV39" s="429"/>
      <c r="BW39" s="432"/>
      <c r="BX39" s="353"/>
      <c r="BY39" s="354"/>
      <c r="BZ39" s="355"/>
      <c r="CA39" s="355"/>
      <c r="CB39" s="356" t="s">
        <v>39</v>
      </c>
      <c r="CC39" s="435"/>
      <c r="CD39" s="35"/>
      <c r="CE39" s="36"/>
      <c r="CF39" s="50"/>
      <c r="CG39" s="50"/>
      <c r="CH39" s="50" t="s">
        <v>40</v>
      </c>
      <c r="CI39" s="227" t="s">
        <v>73</v>
      </c>
      <c r="CJ39" s="227" t="s">
        <v>100</v>
      </c>
      <c r="CK39" s="227" t="s">
        <v>103</v>
      </c>
      <c r="CL39" s="228" t="s">
        <v>125</v>
      </c>
      <c r="CM39" s="229" t="s">
        <v>39</v>
      </c>
      <c r="CN39" s="438"/>
      <c r="CO39" s="442"/>
      <c r="CP39" s="99"/>
      <c r="CQ39" s="100"/>
      <c r="CR39" s="101"/>
      <c r="CS39" s="113"/>
      <c r="CT39" s="181" t="s">
        <v>73</v>
      </c>
      <c r="CU39" s="181" t="s">
        <v>100</v>
      </c>
      <c r="CV39" s="181" t="s">
        <v>103</v>
      </c>
      <c r="CW39" s="253" t="s">
        <v>125</v>
      </c>
      <c r="CX39" s="254" t="s">
        <v>39</v>
      </c>
      <c r="CY39" s="445"/>
      <c r="CZ39" s="449"/>
      <c r="DA39" s="167"/>
      <c r="DB39" s="168"/>
      <c r="DC39" s="169"/>
      <c r="DD39" s="184"/>
      <c r="DE39" s="184" t="s">
        <v>100</v>
      </c>
      <c r="DF39" s="184" t="s">
        <v>103</v>
      </c>
      <c r="DG39" s="290" t="s">
        <v>125</v>
      </c>
      <c r="DH39" s="255" t="s">
        <v>39</v>
      </c>
      <c r="DI39" s="452"/>
      <c r="DJ39" s="455"/>
      <c r="DK39" s="256"/>
      <c r="DL39" s="257"/>
      <c r="DM39" s="258"/>
      <c r="DN39" s="258"/>
      <c r="DO39" s="258" t="s">
        <v>103</v>
      </c>
      <c r="DP39" s="333" t="s">
        <v>125</v>
      </c>
      <c r="DQ39" s="259" t="s">
        <v>39</v>
      </c>
      <c r="DR39" s="459"/>
      <c r="DS39" s="462"/>
      <c r="DT39" s="370"/>
      <c r="DU39" s="371"/>
      <c r="DV39" s="372"/>
      <c r="DW39" s="485"/>
      <c r="DX39" s="500" t="s">
        <v>65</v>
      </c>
      <c r="DY39" s="499"/>
      <c r="DZ39" s="133"/>
      <c r="EA39" s="134"/>
      <c r="EB39" s="132"/>
      <c r="EC39" s="132"/>
      <c r="ED39" s="186" t="s">
        <v>73</v>
      </c>
      <c r="EE39" s="186" t="s">
        <v>100</v>
      </c>
      <c r="EF39" s="335" t="s">
        <v>103</v>
      </c>
      <c r="EG39" s="260" t="s">
        <v>125</v>
      </c>
      <c r="EH39" s="261" t="s">
        <v>65</v>
      </c>
      <c r="EI39" s="466"/>
      <c r="EJ39" s="300"/>
      <c r="EK39" s="301"/>
      <c r="EL39" s="298"/>
      <c r="EM39" s="302"/>
      <c r="EN39" s="338" t="s">
        <v>125</v>
      </c>
      <c r="EO39" s="303" t="s">
        <v>65</v>
      </c>
      <c r="EP39" s="584" t="s">
        <v>228</v>
      </c>
      <c r="EQ39" s="385"/>
      <c r="ER39" s="386"/>
      <c r="ES39" s="383"/>
      <c r="ET39" s="387"/>
      <c r="EU39" s="388" t="s">
        <v>65</v>
      </c>
      <c r="EV39" s="586" t="s">
        <v>229</v>
      </c>
      <c r="EW39" s="317"/>
      <c r="EX39" s="318"/>
      <c r="EY39" s="315"/>
      <c r="EZ39" s="319"/>
      <c r="FA39" s="340" t="s">
        <v>125</v>
      </c>
      <c r="FB39" s="320" t="s">
        <v>65</v>
      </c>
      <c r="FC39" s="588" t="s">
        <v>230</v>
      </c>
      <c r="FD39" s="402"/>
      <c r="FE39" s="403"/>
      <c r="FF39" s="400"/>
      <c r="FG39" s="404"/>
      <c r="FH39" s="405" t="s">
        <v>65</v>
      </c>
      <c r="FI39" s="590" t="s">
        <v>231</v>
      </c>
      <c r="FJ39" s="24"/>
      <c r="FK39" s="596"/>
      <c r="FL39" s="598"/>
      <c r="FM39" s="600"/>
      <c r="FN39" s="602"/>
      <c r="FO39" s="25"/>
      <c r="FP39" s="66"/>
      <c r="FQ39" s="119" t="s">
        <v>55</v>
      </c>
      <c r="FR39" s="119" t="s">
        <v>56</v>
      </c>
      <c r="FS39" s="125" t="s">
        <v>23</v>
      </c>
      <c r="FT39" s="46"/>
      <c r="FU39" s="121" t="s">
        <v>57</v>
      </c>
      <c r="FV39" s="121" t="s">
        <v>56</v>
      </c>
      <c r="FW39" s="123" t="s">
        <v>23</v>
      </c>
      <c r="FX39" s="139"/>
      <c r="FY39" s="121" t="s">
        <v>57</v>
      </c>
      <c r="FZ39" s="142" t="s">
        <v>56</v>
      </c>
      <c r="GA39" s="142" t="s">
        <v>23</v>
      </c>
      <c r="GB39" s="139"/>
      <c r="GC39" s="121" t="s">
        <v>57</v>
      </c>
      <c r="GD39" s="142" t="s">
        <v>56</v>
      </c>
      <c r="GE39" s="142" t="s">
        <v>23</v>
      </c>
      <c r="GF39" s="604"/>
      <c r="GG39" s="475"/>
      <c r="GH39" s="607"/>
      <c r="GI39" s="609"/>
      <c r="GJ39" s="29"/>
      <c r="GK39" s="37"/>
      <c r="GL39" s="115" t="s">
        <v>23</v>
      </c>
      <c r="GM39" s="54"/>
      <c r="GN39" s="52" t="s">
        <v>23</v>
      </c>
      <c r="GO39" s="54"/>
      <c r="GP39" s="52" t="s">
        <v>23</v>
      </c>
      <c r="GQ39" s="54"/>
      <c r="GR39" s="52" t="s">
        <v>23</v>
      </c>
      <c r="GS39" s="610"/>
      <c r="GT39" s="484"/>
      <c r="GU39" s="487"/>
      <c r="GV39" s="487" t="s">
        <v>87</v>
      </c>
      <c r="GW39" s="487" t="s">
        <v>66</v>
      </c>
      <c r="GX39" s="487"/>
      <c r="GY39" s="487" t="s">
        <v>87</v>
      </c>
      <c r="GZ39" s="487" t="s">
        <v>66</v>
      </c>
      <c r="HA39" s="487" t="s">
        <v>67</v>
      </c>
      <c r="HB39" s="494" t="s">
        <v>111</v>
      </c>
      <c r="HD39" s="612"/>
    </row>
    <row r="40" spans="1:212" s="5" customFormat="1" ht="24.6" customHeight="1" thickBot="1" x14ac:dyDescent="0.45">
      <c r="A40" s="701"/>
      <c r="B40" s="704"/>
      <c r="C40" s="707"/>
      <c r="D40" s="712"/>
      <c r="E40" s="717"/>
      <c r="F40" s="717"/>
      <c r="G40" s="719"/>
      <c r="H40" s="719"/>
      <c r="I40" s="680"/>
      <c r="J40" s="680"/>
      <c r="K40" s="680"/>
      <c r="L40" s="680"/>
      <c r="M40" s="680"/>
      <c r="N40" s="680"/>
      <c r="O40" s="680"/>
      <c r="P40" s="680"/>
      <c r="Q40" s="696"/>
      <c r="R40" s="697"/>
      <c r="S40" s="698"/>
      <c r="T40" s="698"/>
      <c r="U40" s="698"/>
      <c r="V40" s="698"/>
      <c r="W40" s="690"/>
      <c r="X40" s="690"/>
      <c r="Y40" s="678"/>
      <c r="Z40" s="678"/>
      <c r="AA40" s="678"/>
      <c r="AB40" s="680"/>
      <c r="AC40" s="680"/>
      <c r="AD40" s="680"/>
      <c r="AE40" s="680"/>
      <c r="AF40" s="680"/>
      <c r="AG40" s="681"/>
      <c r="AH40" s="102" t="s">
        <v>10</v>
      </c>
      <c r="AI40" s="103" t="s">
        <v>11</v>
      </c>
      <c r="AJ40" s="103" t="s">
        <v>12</v>
      </c>
      <c r="AK40" s="78" t="s">
        <v>37</v>
      </c>
      <c r="AL40" s="78" t="s">
        <v>38</v>
      </c>
      <c r="AM40" s="78" t="s">
        <v>72</v>
      </c>
      <c r="AN40" s="78" t="s">
        <v>75</v>
      </c>
      <c r="AO40" s="78" t="s">
        <v>102</v>
      </c>
      <c r="AP40" s="78" t="s">
        <v>124</v>
      </c>
      <c r="AQ40" s="200" t="s">
        <v>126</v>
      </c>
      <c r="AR40" s="413" t="s">
        <v>209</v>
      </c>
      <c r="AS40" s="174" t="s">
        <v>208</v>
      </c>
      <c r="AT40" s="104" t="s">
        <v>13</v>
      </c>
      <c r="AU40" s="105" t="s">
        <v>14</v>
      </c>
      <c r="AV40" s="105" t="s">
        <v>15</v>
      </c>
      <c r="AW40" s="201" t="s">
        <v>41</v>
      </c>
      <c r="AX40" s="105" t="s">
        <v>76</v>
      </c>
      <c r="AY40" s="105" t="s">
        <v>105</v>
      </c>
      <c r="AZ40" s="105" t="s">
        <v>106</v>
      </c>
      <c r="BA40" s="105" t="s">
        <v>128</v>
      </c>
      <c r="BB40" s="202" t="s">
        <v>129</v>
      </c>
      <c r="BC40" s="416" t="s">
        <v>210</v>
      </c>
      <c r="BD40" s="419" t="s">
        <v>211</v>
      </c>
      <c r="BE40" s="156" t="s">
        <v>48</v>
      </c>
      <c r="BF40" s="157" t="s">
        <v>49</v>
      </c>
      <c r="BG40" s="157" t="s">
        <v>50</v>
      </c>
      <c r="BH40" s="157" t="s">
        <v>43</v>
      </c>
      <c r="BI40" s="157" t="s">
        <v>107</v>
      </c>
      <c r="BJ40" s="157" t="s">
        <v>130</v>
      </c>
      <c r="BK40" s="157" t="s">
        <v>131</v>
      </c>
      <c r="BL40" s="230" t="s">
        <v>132</v>
      </c>
      <c r="BM40" s="423" t="s">
        <v>212</v>
      </c>
      <c r="BN40" s="427" t="s">
        <v>213</v>
      </c>
      <c r="BO40" s="231" t="s">
        <v>51</v>
      </c>
      <c r="BP40" s="232" t="s">
        <v>52</v>
      </c>
      <c r="BQ40" s="232" t="s">
        <v>53</v>
      </c>
      <c r="BR40" s="232" t="s">
        <v>54</v>
      </c>
      <c r="BS40" s="232" t="s">
        <v>94</v>
      </c>
      <c r="BT40" s="328" t="s">
        <v>108</v>
      </c>
      <c r="BU40" s="233" t="s">
        <v>133</v>
      </c>
      <c r="BV40" s="430" t="s">
        <v>214</v>
      </c>
      <c r="BW40" s="433" t="s">
        <v>215</v>
      </c>
      <c r="BX40" s="357" t="s">
        <v>141</v>
      </c>
      <c r="BY40" s="358" t="s">
        <v>142</v>
      </c>
      <c r="BZ40" s="358" t="s">
        <v>143</v>
      </c>
      <c r="CA40" s="358" t="s">
        <v>144</v>
      </c>
      <c r="CB40" s="359" t="s">
        <v>176</v>
      </c>
      <c r="CC40" s="436" t="s">
        <v>216</v>
      </c>
      <c r="CD40" s="234" t="s">
        <v>145</v>
      </c>
      <c r="CE40" s="235" t="s">
        <v>146</v>
      </c>
      <c r="CF40" s="236" t="s">
        <v>147</v>
      </c>
      <c r="CG40" s="236" t="s">
        <v>148</v>
      </c>
      <c r="CH40" s="236" t="s">
        <v>149</v>
      </c>
      <c r="CI40" s="235" t="s">
        <v>150</v>
      </c>
      <c r="CJ40" s="235" t="s">
        <v>151</v>
      </c>
      <c r="CK40" s="235" t="s">
        <v>152</v>
      </c>
      <c r="CL40" s="237" t="s">
        <v>153</v>
      </c>
      <c r="CM40" s="238" t="s">
        <v>154</v>
      </c>
      <c r="CN40" s="439" t="s">
        <v>217</v>
      </c>
      <c r="CO40" s="443" t="s">
        <v>218</v>
      </c>
      <c r="CP40" s="239" t="s">
        <v>155</v>
      </c>
      <c r="CQ40" s="262" t="s">
        <v>156</v>
      </c>
      <c r="CR40" s="263" t="s">
        <v>157</v>
      </c>
      <c r="CS40" s="263" t="s">
        <v>158</v>
      </c>
      <c r="CT40" s="262" t="s">
        <v>159</v>
      </c>
      <c r="CU40" s="262" t="s">
        <v>160</v>
      </c>
      <c r="CV40" s="262" t="s">
        <v>161</v>
      </c>
      <c r="CW40" s="264" t="s">
        <v>162</v>
      </c>
      <c r="CX40" s="265" t="s">
        <v>163</v>
      </c>
      <c r="CY40" s="446" t="s">
        <v>219</v>
      </c>
      <c r="CZ40" s="450" t="s">
        <v>220</v>
      </c>
      <c r="DA40" s="266" t="s">
        <v>95</v>
      </c>
      <c r="DB40" s="267" t="s">
        <v>96</v>
      </c>
      <c r="DC40" s="267" t="s">
        <v>97</v>
      </c>
      <c r="DD40" s="267" t="s">
        <v>98</v>
      </c>
      <c r="DE40" s="267" t="s">
        <v>134</v>
      </c>
      <c r="DF40" s="267" t="s">
        <v>135</v>
      </c>
      <c r="DG40" s="268" t="s">
        <v>136</v>
      </c>
      <c r="DH40" s="269" t="s">
        <v>164</v>
      </c>
      <c r="DI40" s="453" t="s">
        <v>222</v>
      </c>
      <c r="DJ40" s="456" t="s">
        <v>223</v>
      </c>
      <c r="DK40" s="270" t="s">
        <v>165</v>
      </c>
      <c r="DL40" s="271" t="s">
        <v>166</v>
      </c>
      <c r="DM40" s="271" t="s">
        <v>167</v>
      </c>
      <c r="DN40" s="271" t="s">
        <v>168</v>
      </c>
      <c r="DO40" s="271" t="s">
        <v>169</v>
      </c>
      <c r="DP40" s="334" t="s">
        <v>110</v>
      </c>
      <c r="DQ40" s="272" t="s">
        <v>137</v>
      </c>
      <c r="DR40" s="460" t="s">
        <v>224</v>
      </c>
      <c r="DS40" s="463" t="s">
        <v>225</v>
      </c>
      <c r="DT40" s="373" t="s">
        <v>171</v>
      </c>
      <c r="DU40" s="374" t="s">
        <v>172</v>
      </c>
      <c r="DV40" s="374" t="s">
        <v>173</v>
      </c>
      <c r="DW40" s="374" t="s">
        <v>174</v>
      </c>
      <c r="DX40" s="375" t="s">
        <v>175</v>
      </c>
      <c r="DY40" s="465" t="s">
        <v>226</v>
      </c>
      <c r="DZ40" s="273" t="s">
        <v>177</v>
      </c>
      <c r="EA40" s="274" t="s">
        <v>178</v>
      </c>
      <c r="EB40" s="275" t="s">
        <v>179</v>
      </c>
      <c r="EC40" s="275" t="s">
        <v>180</v>
      </c>
      <c r="ED40" s="274" t="s">
        <v>138</v>
      </c>
      <c r="EE40" s="274" t="s">
        <v>139</v>
      </c>
      <c r="EF40" s="336" t="s">
        <v>181</v>
      </c>
      <c r="EG40" s="276" t="s">
        <v>182</v>
      </c>
      <c r="EH40" s="277" t="s">
        <v>183</v>
      </c>
      <c r="EI40" s="467" t="s">
        <v>227</v>
      </c>
      <c r="EJ40" s="304" t="s">
        <v>189</v>
      </c>
      <c r="EK40" s="305" t="s">
        <v>190</v>
      </c>
      <c r="EL40" s="306" t="s">
        <v>191</v>
      </c>
      <c r="EM40" s="306" t="s">
        <v>192</v>
      </c>
      <c r="EN40" s="339" t="s">
        <v>193</v>
      </c>
      <c r="EO40" s="307" t="s">
        <v>206</v>
      </c>
      <c r="EP40" s="585"/>
      <c r="EQ40" s="389" t="s">
        <v>184</v>
      </c>
      <c r="ER40" s="390" t="s">
        <v>185</v>
      </c>
      <c r="ES40" s="391" t="s">
        <v>186</v>
      </c>
      <c r="ET40" s="391" t="s">
        <v>187</v>
      </c>
      <c r="EU40" s="392" t="s">
        <v>188</v>
      </c>
      <c r="EV40" s="587"/>
      <c r="EW40" s="321" t="s">
        <v>194</v>
      </c>
      <c r="EX40" s="322" t="s">
        <v>195</v>
      </c>
      <c r="EY40" s="323" t="s">
        <v>196</v>
      </c>
      <c r="EZ40" s="323" t="s">
        <v>197</v>
      </c>
      <c r="FA40" s="341" t="s">
        <v>198</v>
      </c>
      <c r="FB40" s="324" t="s">
        <v>199</v>
      </c>
      <c r="FC40" s="589"/>
      <c r="FD40" s="406" t="s">
        <v>200</v>
      </c>
      <c r="FE40" s="407" t="s">
        <v>201</v>
      </c>
      <c r="FF40" s="408" t="s">
        <v>202</v>
      </c>
      <c r="FG40" s="408" t="s">
        <v>203</v>
      </c>
      <c r="FH40" s="409" t="s">
        <v>204</v>
      </c>
      <c r="FI40" s="591"/>
      <c r="FJ40" s="278" t="s">
        <v>258</v>
      </c>
      <c r="FK40" s="191" t="s">
        <v>233</v>
      </c>
      <c r="FL40" s="279" t="s">
        <v>234</v>
      </c>
      <c r="FM40" s="279" t="s">
        <v>235</v>
      </c>
      <c r="FN40" s="280" t="s">
        <v>236</v>
      </c>
      <c r="FO40" s="25" t="s">
        <v>237</v>
      </c>
      <c r="FP40" s="66" t="s">
        <v>238</v>
      </c>
      <c r="FQ40" s="120" t="s">
        <v>239</v>
      </c>
      <c r="FR40" s="120" t="s">
        <v>240</v>
      </c>
      <c r="FS40" s="124" t="s">
        <v>24</v>
      </c>
      <c r="FT40" s="192" t="s">
        <v>241</v>
      </c>
      <c r="FU40" s="122" t="s">
        <v>242</v>
      </c>
      <c r="FV40" s="122" t="s">
        <v>243</v>
      </c>
      <c r="FW40" s="124" t="s">
        <v>24</v>
      </c>
      <c r="FX40" s="120" t="s">
        <v>244</v>
      </c>
      <c r="FY40" s="143" t="s">
        <v>245</v>
      </c>
      <c r="FZ40" s="143" t="s">
        <v>246</v>
      </c>
      <c r="GA40" s="140" t="s">
        <v>24</v>
      </c>
      <c r="GB40" s="120" t="s">
        <v>247</v>
      </c>
      <c r="GC40" s="143" t="s">
        <v>248</v>
      </c>
      <c r="GD40" s="143" t="s">
        <v>249</v>
      </c>
      <c r="GE40" s="140" t="s">
        <v>24</v>
      </c>
      <c r="GF40" s="605"/>
      <c r="GG40" s="476" t="s">
        <v>257</v>
      </c>
      <c r="GH40" s="477" t="s">
        <v>250</v>
      </c>
      <c r="GI40" s="478" t="s">
        <v>251</v>
      </c>
      <c r="GJ40" s="29" t="s">
        <v>252</v>
      </c>
      <c r="GK40" s="37" t="s">
        <v>253</v>
      </c>
      <c r="GL40" s="116" t="s">
        <v>24</v>
      </c>
      <c r="GM40" s="106" t="s">
        <v>254</v>
      </c>
      <c r="GN40" s="51" t="s">
        <v>24</v>
      </c>
      <c r="GO40" s="106" t="s">
        <v>255</v>
      </c>
      <c r="GP40" s="51" t="s">
        <v>24</v>
      </c>
      <c r="GQ40" s="106" t="s">
        <v>256</v>
      </c>
      <c r="GR40" s="51" t="s">
        <v>24</v>
      </c>
      <c r="GS40" s="611"/>
      <c r="GT40" s="497" t="s">
        <v>260</v>
      </c>
      <c r="GU40" s="489" t="s">
        <v>261</v>
      </c>
      <c r="GV40" s="489" t="s">
        <v>265</v>
      </c>
      <c r="GW40" s="489" t="s">
        <v>266</v>
      </c>
      <c r="GX40" s="489" t="s">
        <v>262</v>
      </c>
      <c r="GY40" s="489" t="s">
        <v>267</v>
      </c>
      <c r="GZ40" s="489" t="s">
        <v>268</v>
      </c>
      <c r="HA40" s="489" t="s">
        <v>269</v>
      </c>
      <c r="HB40" s="498" t="s">
        <v>270</v>
      </c>
      <c r="HD40" s="613"/>
    </row>
    <row r="41" spans="1:212" ht="19.5" thickBot="1" x14ac:dyDescent="0.45">
      <c r="B41" s="4" t="s">
        <v>0</v>
      </c>
      <c r="GS41" s="3"/>
      <c r="GT41" s="482"/>
      <c r="GU41" s="482"/>
      <c r="GV41" s="481"/>
      <c r="GW41" s="481"/>
      <c r="GX41" s="482"/>
      <c r="GY41" s="481"/>
      <c r="GZ41" s="481"/>
      <c r="HA41" s="481"/>
      <c r="HB41" s="3" t="s">
        <v>29</v>
      </c>
      <c r="HD41" s="61" t="s">
        <v>27</v>
      </c>
    </row>
    <row r="42" spans="1:212" ht="20.25" thickTop="1" x14ac:dyDescent="0.4">
      <c r="B42" s="58" t="s">
        <v>18</v>
      </c>
      <c r="AL42" s="57"/>
      <c r="AM42" s="57"/>
      <c r="AN42" s="176"/>
      <c r="AO42" s="187"/>
      <c r="AP42" s="187"/>
      <c r="AQ42" s="57" t="s">
        <v>127</v>
      </c>
      <c r="AR42" s="57"/>
      <c r="AY42" s="176"/>
      <c r="AZ42" s="187"/>
      <c r="BA42" s="187"/>
      <c r="BB42" s="57" t="s">
        <v>127</v>
      </c>
      <c r="BC42" s="57"/>
      <c r="BI42" s="176"/>
      <c r="BJ42" s="187"/>
      <c r="BK42" s="187"/>
      <c r="BL42" s="57" t="s">
        <v>127</v>
      </c>
      <c r="BM42" s="57"/>
      <c r="BU42" s="57" t="s">
        <v>127</v>
      </c>
      <c r="BV42" s="57"/>
      <c r="CB42" s="57" t="s">
        <v>127</v>
      </c>
      <c r="CG42" s="57"/>
      <c r="CH42" s="57"/>
      <c r="CI42" s="57"/>
      <c r="CJ42" s="57"/>
      <c r="CK42" s="57"/>
      <c r="CL42" s="176"/>
      <c r="CM42" s="57" t="s">
        <v>127</v>
      </c>
      <c r="CN42" s="57"/>
      <c r="CW42" s="176"/>
      <c r="CX42" s="57" t="s">
        <v>127</v>
      </c>
      <c r="CY42" s="57"/>
      <c r="DE42" s="176"/>
      <c r="DF42" s="187"/>
      <c r="DG42" s="187"/>
      <c r="DH42" s="57" t="s">
        <v>127</v>
      </c>
      <c r="DI42" s="57"/>
      <c r="DQ42" s="57" t="s">
        <v>127</v>
      </c>
      <c r="DR42" s="57"/>
      <c r="DX42" s="57" t="s">
        <v>127</v>
      </c>
      <c r="EG42" s="187"/>
      <c r="EH42" s="57" t="s">
        <v>127</v>
      </c>
      <c r="EO42" s="57" t="s">
        <v>127</v>
      </c>
      <c r="EU42" s="57" t="s">
        <v>127</v>
      </c>
      <c r="FB42" s="57" t="s">
        <v>127</v>
      </c>
      <c r="FH42" s="57" t="s">
        <v>127</v>
      </c>
    </row>
    <row r="43" spans="1:212" ht="19.5" x14ac:dyDescent="0.4">
      <c r="B43" s="58" t="s">
        <v>20</v>
      </c>
    </row>
    <row r="44" spans="1:212" ht="19.5" x14ac:dyDescent="0.4">
      <c r="B44" s="58" t="s">
        <v>25</v>
      </c>
      <c r="FO44" s="27"/>
      <c r="GJ44" s="27"/>
    </row>
    <row r="45" spans="1:212" ht="19.5" x14ac:dyDescent="0.4">
      <c r="B45" s="58" t="s">
        <v>278</v>
      </c>
      <c r="GQ45" s="481"/>
    </row>
    <row r="46" spans="1:212" x14ac:dyDescent="0.4">
      <c r="B46" s="63"/>
    </row>
    <row r="47" spans="1:212" x14ac:dyDescent="0.4">
      <c r="B47" s="1"/>
    </row>
    <row r="48" spans="1:212" x14ac:dyDescent="0.4">
      <c r="B48" s="1"/>
    </row>
    <row r="49" spans="2:2" x14ac:dyDescent="0.4">
      <c r="B49" s="1"/>
    </row>
    <row r="50" spans="2:2" x14ac:dyDescent="0.4">
      <c r="B50" s="1"/>
    </row>
    <row r="51" spans="2:2" x14ac:dyDescent="0.4">
      <c r="B51" s="1"/>
    </row>
    <row r="52" spans="2:2" x14ac:dyDescent="0.4">
      <c r="B52" s="1"/>
    </row>
    <row r="53" spans="2:2" x14ac:dyDescent="0.4">
      <c r="B53" s="1"/>
    </row>
    <row r="54" spans="2:2" x14ac:dyDescent="0.4">
      <c r="B54" s="1"/>
    </row>
    <row r="55" spans="2:2" x14ac:dyDescent="0.4">
      <c r="B55" s="1"/>
    </row>
    <row r="56" spans="2:2" x14ac:dyDescent="0.4">
      <c r="B56" s="1"/>
    </row>
    <row r="57" spans="2:2" x14ac:dyDescent="0.4">
      <c r="B57" s="1"/>
    </row>
    <row r="58" spans="2:2" x14ac:dyDescent="0.4">
      <c r="B58" s="1"/>
    </row>
    <row r="59" spans="2:2" x14ac:dyDescent="0.4">
      <c r="B59" s="1"/>
    </row>
    <row r="60" spans="2:2" x14ac:dyDescent="0.4">
      <c r="B60" s="1"/>
    </row>
    <row r="61" spans="2:2" x14ac:dyDescent="0.4">
      <c r="B61" s="1"/>
    </row>
  </sheetData>
  <mergeCells count="68">
    <mergeCell ref="L36:L40"/>
    <mergeCell ref="A36:A40"/>
    <mergeCell ref="B36:B40"/>
    <mergeCell ref="C36:C40"/>
    <mergeCell ref="D36:D40"/>
    <mergeCell ref="E36:E40"/>
    <mergeCell ref="F36:F40"/>
    <mergeCell ref="G36:G40"/>
    <mergeCell ref="H36:H40"/>
    <mergeCell ref="I36:I40"/>
    <mergeCell ref="J36:J40"/>
    <mergeCell ref="K36:K40"/>
    <mergeCell ref="X36:X40"/>
    <mergeCell ref="M36:M40"/>
    <mergeCell ref="N36:N40"/>
    <mergeCell ref="O36:O40"/>
    <mergeCell ref="P36:P40"/>
    <mergeCell ref="Q36:Q40"/>
    <mergeCell ref="R36:R40"/>
    <mergeCell ref="S36:S40"/>
    <mergeCell ref="T36:T40"/>
    <mergeCell ref="U36:U40"/>
    <mergeCell ref="V36:V40"/>
    <mergeCell ref="W36:W40"/>
    <mergeCell ref="BE36:BN36"/>
    <mergeCell ref="Y36:Y40"/>
    <mergeCell ref="Z36:Z40"/>
    <mergeCell ref="AA36:AA40"/>
    <mergeCell ref="AB36:AB40"/>
    <mergeCell ref="AC36:AC40"/>
    <mergeCell ref="AD36:AD40"/>
    <mergeCell ref="AE36:AE40"/>
    <mergeCell ref="AF36:AF40"/>
    <mergeCell ref="AG36:AG40"/>
    <mergeCell ref="AH36:AS36"/>
    <mergeCell ref="AT36:BD36"/>
    <mergeCell ref="FD36:FI36"/>
    <mergeCell ref="BO36:BW36"/>
    <mergeCell ref="BX36:CC36"/>
    <mergeCell ref="CD36:CO36"/>
    <mergeCell ref="CP36:CZ36"/>
    <mergeCell ref="DA36:DJ36"/>
    <mergeCell ref="DK36:DS36"/>
    <mergeCell ref="DT36:DY36"/>
    <mergeCell ref="DZ36:EI36"/>
    <mergeCell ref="EJ36:EP36"/>
    <mergeCell ref="EQ36:EV36"/>
    <mergeCell ref="EW36:FC36"/>
    <mergeCell ref="FJ36:FN36"/>
    <mergeCell ref="FO36:GF36"/>
    <mergeCell ref="GG36:GI36"/>
    <mergeCell ref="GJ36:GS36"/>
    <mergeCell ref="GT36:HB36"/>
    <mergeCell ref="GF38:GF40"/>
    <mergeCell ref="GH38:GH39"/>
    <mergeCell ref="GI38:GI39"/>
    <mergeCell ref="GS38:GS40"/>
    <mergeCell ref="HD38:HD40"/>
    <mergeCell ref="EP39:EP40"/>
    <mergeCell ref="EV39:EV40"/>
    <mergeCell ref="FC39:FC40"/>
    <mergeCell ref="FI39:FI40"/>
    <mergeCell ref="GB38:GD38"/>
    <mergeCell ref="FK38:FK39"/>
    <mergeCell ref="FL38:FL39"/>
    <mergeCell ref="FM38:FM39"/>
    <mergeCell ref="FN38:FN39"/>
    <mergeCell ref="FX38:FZ38"/>
  </mergeCells>
  <phoneticPr fontId="19"/>
  <pageMargins left="0.70866141732283472" right="0.70866141732283472" top="0.74803149606299213" bottom="0.74803149606299213" header="0.31496062992125984" footer="0.31496062992125984"/>
  <pageSetup paperSize="8"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D61"/>
  <sheetViews>
    <sheetView view="pageBreakPreview" topLeftCell="A36" zoomScale="90" zoomScaleNormal="90" zoomScaleSheetLayoutView="90" workbookViewId="0">
      <selection activeCell="A45" sqref="A45"/>
    </sheetView>
  </sheetViews>
  <sheetFormatPr defaultColWidth="10.625" defaultRowHeight="18.75" x14ac:dyDescent="0.4"/>
  <cols>
    <col min="1" max="9" width="11.25" customWidth="1"/>
    <col min="10" max="11" width="11.5" customWidth="1"/>
    <col min="12" max="16" width="11.25" hidden="1" customWidth="1"/>
    <col min="17" max="25" width="11.25" customWidth="1"/>
    <col min="26" max="27" width="10.25" customWidth="1"/>
    <col min="28" max="31" width="10.25" hidden="1" customWidth="1"/>
    <col min="32" max="32" width="11.25" hidden="1" customWidth="1"/>
    <col min="33" max="81" width="11.25" customWidth="1"/>
    <col min="82" max="104" width="11.25" hidden="1" customWidth="1"/>
    <col min="105" max="128" width="11.25" customWidth="1"/>
    <col min="129" max="129" width="11.125" customWidth="1"/>
    <col min="130" max="138" width="10.125" hidden="1" customWidth="1"/>
    <col min="139" max="139" width="9.75" hidden="1" customWidth="1"/>
    <col min="140" max="145" width="10.125" hidden="1" customWidth="1"/>
    <col min="146" max="146" width="10.25" hidden="1" customWidth="1"/>
    <col min="147" max="165" width="10.125" hidden="1" customWidth="1"/>
    <col min="166" max="175" width="11.25" customWidth="1"/>
    <col min="176" max="176" width="12.375" customWidth="1"/>
    <col min="177" max="177" width="11.25" customWidth="1"/>
    <col min="178" max="178" width="12.75" customWidth="1"/>
    <col min="179" max="179" width="11.25" customWidth="1"/>
    <col min="180" max="180" width="11.875" customWidth="1"/>
    <col min="181" max="183" width="11.25" customWidth="1"/>
    <col min="184" max="184" width="11.875" customWidth="1"/>
    <col min="185" max="210" width="11.25" customWidth="1"/>
    <col min="211" max="211" width="10.125" customWidth="1"/>
    <col min="212" max="212" width="10.75" customWidth="1"/>
    <col min="213" max="217" width="10.125" customWidth="1"/>
  </cols>
  <sheetData>
    <row r="1" spans="1:212" s="60" customFormat="1" ht="14.25" hidden="1" thickBot="1" x14ac:dyDescent="0.45">
      <c r="A1" s="283" t="s">
        <v>281</v>
      </c>
      <c r="B1" s="281" t="s">
        <v>279</v>
      </c>
      <c r="C1" s="282" t="s">
        <v>280</v>
      </c>
      <c r="D1" s="19">
        <v>0</v>
      </c>
      <c r="E1" s="19">
        <v>518958000</v>
      </c>
      <c r="F1" s="19">
        <v>1451408000</v>
      </c>
      <c r="G1" s="19">
        <v>0</v>
      </c>
      <c r="H1" s="19">
        <v>0</v>
      </c>
      <c r="I1" s="19">
        <v>0</v>
      </c>
      <c r="J1" s="19">
        <v>288842000</v>
      </c>
      <c r="K1" s="19">
        <v>0</v>
      </c>
      <c r="L1" s="19"/>
      <c r="M1" s="19"/>
      <c r="N1" s="19"/>
      <c r="O1" s="19"/>
      <c r="P1" s="19"/>
      <c r="Q1" s="8">
        <f t="shared" ref="Q1:Q15" si="0">SUM(D1:P1)</f>
        <v>2259208000</v>
      </c>
      <c r="R1" s="12">
        <v>0</v>
      </c>
      <c r="S1" s="68">
        <v>394137000</v>
      </c>
      <c r="T1" s="68">
        <v>0</v>
      </c>
      <c r="U1" s="68">
        <v>49701000</v>
      </c>
      <c r="V1" s="68">
        <v>146758000</v>
      </c>
      <c r="W1" s="13">
        <v>0</v>
      </c>
      <c r="X1" s="69">
        <v>0</v>
      </c>
      <c r="Y1" s="69">
        <v>0</v>
      </c>
      <c r="Z1" s="69">
        <v>186460000</v>
      </c>
      <c r="AA1" s="69">
        <v>102382000</v>
      </c>
      <c r="AB1" s="69"/>
      <c r="AC1" s="69"/>
      <c r="AD1" s="69"/>
      <c r="AE1" s="69"/>
      <c r="AF1" s="69"/>
      <c r="AG1" s="10">
        <f t="shared" ref="AG1:AG15" si="1">SUM(R1:AF1)</f>
        <v>879438000</v>
      </c>
      <c r="AH1" s="6">
        <f t="shared" ref="AH1:AH15" si="2">R1</f>
        <v>0</v>
      </c>
      <c r="AI1" s="11">
        <v>0</v>
      </c>
      <c r="AJ1" s="7">
        <f t="shared" ref="AJ1:AJ15" si="3">AH1-AI1</f>
        <v>0</v>
      </c>
      <c r="AK1" s="70">
        <f t="shared" ref="AK1:AK15" si="4">SUM(AL1:AQ1)</f>
        <v>0</v>
      </c>
      <c r="AL1" s="71">
        <v>0</v>
      </c>
      <c r="AM1" s="71">
        <v>0</v>
      </c>
      <c r="AN1" s="71">
        <v>0</v>
      </c>
      <c r="AO1" s="71">
        <v>0</v>
      </c>
      <c r="AP1" s="71">
        <v>0</v>
      </c>
      <c r="AQ1" s="80">
        <v>0</v>
      </c>
      <c r="AR1" s="71">
        <v>0</v>
      </c>
      <c r="AS1" s="10">
        <f t="shared" ref="AS1:AS15" si="5">AI1-AK1</f>
        <v>0</v>
      </c>
      <c r="AT1" s="6">
        <f t="shared" ref="AT1:AT15" si="6">S1</f>
        <v>394137000</v>
      </c>
      <c r="AU1" s="11">
        <v>394137000</v>
      </c>
      <c r="AV1" s="7">
        <f t="shared" ref="AV1:AV15" si="7">AT1-AU1</f>
        <v>0</v>
      </c>
      <c r="AW1" s="70">
        <f t="shared" ref="AW1:AW15" si="8">SUM(AX1:BB1)</f>
        <v>394137000</v>
      </c>
      <c r="AX1" s="136">
        <v>394137000</v>
      </c>
      <c r="AY1" s="136">
        <v>0</v>
      </c>
      <c r="AZ1" s="136">
        <v>0</v>
      </c>
      <c r="BA1" s="136">
        <v>0</v>
      </c>
      <c r="BB1" s="80">
        <v>0</v>
      </c>
      <c r="BC1" s="136">
        <v>0</v>
      </c>
      <c r="BD1" s="79">
        <f t="shared" ref="BD1:BD15" si="9">AU1-AW1</f>
        <v>0</v>
      </c>
      <c r="BE1" s="6">
        <f t="shared" ref="BE1:BE15" si="10">T1</f>
        <v>0</v>
      </c>
      <c r="BF1" s="11">
        <v>0</v>
      </c>
      <c r="BG1" s="7">
        <f t="shared" ref="BG1:BG15" si="11">BE1-BF1</f>
        <v>0</v>
      </c>
      <c r="BH1" s="178">
        <f t="shared" ref="BH1:BH15" si="12">SUM(BI1:BL1)</f>
        <v>0</v>
      </c>
      <c r="BI1" s="136">
        <v>0</v>
      </c>
      <c r="BJ1" s="136">
        <v>0</v>
      </c>
      <c r="BK1" s="136">
        <v>0</v>
      </c>
      <c r="BL1" s="80">
        <v>0</v>
      </c>
      <c r="BM1" s="136">
        <v>0</v>
      </c>
      <c r="BN1" s="79">
        <f t="shared" ref="BN1:BN15" si="13">BF1-BH1</f>
        <v>0</v>
      </c>
      <c r="BO1" s="6">
        <f t="shared" ref="BO1:BO15" si="14">U1</f>
        <v>49701000</v>
      </c>
      <c r="BP1" s="11">
        <v>49701000</v>
      </c>
      <c r="BQ1" s="7">
        <f t="shared" ref="BQ1:BQ15" si="15">BO1-BP1</f>
        <v>0</v>
      </c>
      <c r="BR1" s="178">
        <f t="shared" ref="BR1:BR15" si="16">SUM(BS1:BU1)</f>
        <v>49701000</v>
      </c>
      <c r="BS1" s="136">
        <v>49701000</v>
      </c>
      <c r="BT1" s="136">
        <v>0</v>
      </c>
      <c r="BU1" s="80">
        <v>0</v>
      </c>
      <c r="BV1" s="136">
        <v>0</v>
      </c>
      <c r="BW1" s="79">
        <f t="shared" ref="BW1:BW15" si="17">BP1-BR1</f>
        <v>0</v>
      </c>
      <c r="BX1" s="6">
        <f t="shared" ref="BX1:BX15" si="18">V1</f>
        <v>146758000</v>
      </c>
      <c r="BY1" s="11">
        <v>146758000</v>
      </c>
      <c r="BZ1" s="7">
        <f t="shared" ref="BZ1:BZ15" si="19">BX1-BY1</f>
        <v>0</v>
      </c>
      <c r="CA1" s="178">
        <f t="shared" ref="CA1:CA15" si="20">SUM(CB1:CB1)</f>
        <v>75120000</v>
      </c>
      <c r="CB1" s="80">
        <f>75120000</f>
        <v>75120000</v>
      </c>
      <c r="CC1" s="79">
        <f t="shared" ref="CC1:CC15" si="21">BY1-CA1</f>
        <v>71638000</v>
      </c>
      <c r="CD1" s="9">
        <f t="shared" ref="CD1:CD15" si="22">W1</f>
        <v>0</v>
      </c>
      <c r="CE1" s="13"/>
      <c r="CF1" s="21">
        <f t="shared" ref="CF1:CF15" si="23">CD1-CE1</f>
        <v>0</v>
      </c>
      <c r="CG1" s="70">
        <f t="shared" ref="CG1:CG15" si="24">SUM(CH1:CM1)</f>
        <v>0</v>
      </c>
      <c r="CH1" s="71"/>
      <c r="CI1" s="136"/>
      <c r="CJ1" s="136"/>
      <c r="CK1" s="136"/>
      <c r="CL1" s="177"/>
      <c r="CM1" s="80"/>
      <c r="CN1" s="136"/>
      <c r="CO1" s="20">
        <f t="shared" ref="CO1:CO15" si="25">CE1-CG1</f>
        <v>0</v>
      </c>
      <c r="CP1" s="107">
        <f t="shared" ref="CP1:CP15" si="26">X1</f>
        <v>0</v>
      </c>
      <c r="CQ1" s="13"/>
      <c r="CR1" s="108">
        <f t="shared" ref="CR1:CR15" si="27">CP1-CQ1</f>
        <v>0</v>
      </c>
      <c r="CS1" s="109">
        <f t="shared" ref="CS1:CS15" si="28">SUM(CT1:CX1)</f>
        <v>0</v>
      </c>
      <c r="CT1" s="136"/>
      <c r="CU1" s="136"/>
      <c r="CV1" s="136"/>
      <c r="CW1" s="177"/>
      <c r="CX1" s="80"/>
      <c r="CY1" s="13"/>
      <c r="CZ1" s="110">
        <f t="shared" ref="CZ1:CZ15" si="29">CQ1-CS1</f>
        <v>0</v>
      </c>
      <c r="DA1" s="6">
        <f t="shared" ref="DA1:DA15" si="30">Y1</f>
        <v>0</v>
      </c>
      <c r="DB1" s="11">
        <v>0</v>
      </c>
      <c r="DC1" s="7">
        <f t="shared" ref="DC1:DC15" si="31">DA1-DB1</f>
        <v>0</v>
      </c>
      <c r="DD1" s="178">
        <f t="shared" ref="DD1:DD15" si="32">SUM(DE1:DH1)</f>
        <v>0</v>
      </c>
      <c r="DE1" s="136">
        <v>0</v>
      </c>
      <c r="DF1" s="136">
        <v>0</v>
      </c>
      <c r="DG1" s="136">
        <v>0</v>
      </c>
      <c r="DH1" s="80">
        <v>0</v>
      </c>
      <c r="DI1" s="136">
        <v>0</v>
      </c>
      <c r="DJ1" s="79">
        <f t="shared" ref="DJ1:DJ15" si="33">DB1-DD1</f>
        <v>0</v>
      </c>
      <c r="DK1" s="6">
        <f t="shared" ref="DK1:DK15" si="34">Z1</f>
        <v>186460000</v>
      </c>
      <c r="DL1" s="11">
        <v>186460000</v>
      </c>
      <c r="DM1" s="7">
        <f t="shared" ref="DM1:DM15" si="35">DK1-DL1</f>
        <v>0</v>
      </c>
      <c r="DN1" s="178">
        <f t="shared" ref="DN1:DN15" si="36">SUM(DO1:DQ1)</f>
        <v>186460000</v>
      </c>
      <c r="DO1" s="136">
        <v>186460000</v>
      </c>
      <c r="DP1" s="136">
        <v>0</v>
      </c>
      <c r="DQ1" s="80">
        <v>0</v>
      </c>
      <c r="DR1" s="11">
        <v>0</v>
      </c>
      <c r="DS1" s="8">
        <f t="shared" ref="DS1:DS15" si="37">DL1-DN1</f>
        <v>0</v>
      </c>
      <c r="DT1" s="6">
        <f t="shared" ref="DT1:DT15" si="38">AA1</f>
        <v>102382000</v>
      </c>
      <c r="DU1" s="11">
        <v>102382000</v>
      </c>
      <c r="DV1" s="7">
        <f t="shared" ref="DV1:DV15" si="39">DT1-DU1</f>
        <v>0</v>
      </c>
      <c r="DW1" s="178">
        <f t="shared" ref="DW1:DW15" si="40">SUM(DX1:DX1)</f>
        <v>102382000</v>
      </c>
      <c r="DX1" s="80">
        <v>102382000</v>
      </c>
      <c r="DY1" s="79">
        <f t="shared" ref="DY1:DY15" si="41">DU1-DW1</f>
        <v>0</v>
      </c>
      <c r="DZ1" s="135">
        <f t="shared" ref="DZ1:DZ15" si="42">AB1</f>
        <v>0</v>
      </c>
      <c r="EA1" s="136"/>
      <c r="EB1" s="70">
        <f t="shared" ref="EB1:EB15" si="43">DZ1-EA1</f>
        <v>0</v>
      </c>
      <c r="EC1" s="109">
        <f t="shared" ref="EC1:EC15" si="44">SUM(ED1:EH1)</f>
        <v>0</v>
      </c>
      <c r="ED1" s="136"/>
      <c r="EE1" s="71"/>
      <c r="EF1" s="71"/>
      <c r="EG1" s="188"/>
      <c r="EH1" s="80"/>
      <c r="EI1" s="468">
        <f t="shared" ref="EI1:EI15" si="45">EA1-EC1</f>
        <v>0</v>
      </c>
      <c r="EJ1" s="135">
        <f t="shared" ref="EJ1:EJ15" si="46">AC1</f>
        <v>0</v>
      </c>
      <c r="EK1" s="136"/>
      <c r="EL1" s="70">
        <f t="shared" ref="EL1:EL15" si="47">EJ1-EK1</f>
        <v>0</v>
      </c>
      <c r="EM1" s="109">
        <f t="shared" ref="EM1:EM15" si="48">SUM(EN1:EO1)</f>
        <v>0</v>
      </c>
      <c r="EN1" s="71"/>
      <c r="EO1" s="80"/>
      <c r="EP1" s="468">
        <f t="shared" ref="EP1:EP15" si="49">EK1-EM1</f>
        <v>0</v>
      </c>
      <c r="EQ1" s="135">
        <f t="shared" ref="EQ1:EQ15" si="50">AD1</f>
        <v>0</v>
      </c>
      <c r="ER1" s="136"/>
      <c r="ES1" s="70">
        <f t="shared" ref="ES1:ES15" si="51">EQ1-ER1</f>
        <v>0</v>
      </c>
      <c r="ET1" s="109">
        <f t="shared" ref="ET1:ET15" si="52">SUM(EU1:EU1)</f>
        <v>0</v>
      </c>
      <c r="EU1" s="80"/>
      <c r="EV1" s="468">
        <f t="shared" ref="EV1:EV15" si="53">ER1-ET1</f>
        <v>0</v>
      </c>
      <c r="EW1" s="135">
        <f t="shared" ref="EW1:EW15" si="54">AE1</f>
        <v>0</v>
      </c>
      <c r="EX1" s="136"/>
      <c r="EY1" s="70">
        <f t="shared" ref="EY1:EY15" si="55">EW1-EX1</f>
        <v>0</v>
      </c>
      <c r="EZ1" s="109">
        <f t="shared" ref="EZ1:EZ15" si="56">SUM(FA1:FB1)</f>
        <v>0</v>
      </c>
      <c r="FA1" s="71"/>
      <c r="FB1" s="80"/>
      <c r="FC1" s="468">
        <f t="shared" ref="FC1:FC15" si="57">EX1-EZ1</f>
        <v>0</v>
      </c>
      <c r="FD1" s="135">
        <f t="shared" ref="FD1:FD15" si="58">AF1</f>
        <v>0</v>
      </c>
      <c r="FE1" s="136"/>
      <c r="FF1" s="70">
        <f t="shared" ref="FF1:FF15" si="59">FD1-FE1</f>
        <v>0</v>
      </c>
      <c r="FG1" s="109">
        <f t="shared" ref="FG1:FG15" si="60">SUM(FH1:FH1)</f>
        <v>0</v>
      </c>
      <c r="FH1" s="80"/>
      <c r="FI1" s="468">
        <f t="shared" ref="FI1:FI15" si="61">FE1-FG1</f>
        <v>0</v>
      </c>
      <c r="FJ1" s="6">
        <f t="shared" ref="FJ1:FJ15" si="62">SUM(FK1:FN1)</f>
        <v>879438000</v>
      </c>
      <c r="FK1" s="22">
        <f t="shared" ref="FK1:FK15" si="63">AI1+AU1+BF1+BP1+BY1</f>
        <v>590596000</v>
      </c>
      <c r="FL1" s="138">
        <f t="shared" ref="FL1:FL15" si="64">CE1+CQ1+DB1+DL1+DU1</f>
        <v>288842000</v>
      </c>
      <c r="FM1" s="64">
        <f t="shared" ref="FM1:FM15" si="65">EA1+EK1+ER1</f>
        <v>0</v>
      </c>
      <c r="FN1" s="64">
        <f t="shared" ref="FN1:FN15" si="66">EX1+FE1</f>
        <v>0</v>
      </c>
      <c r="FO1" s="9">
        <f t="shared" ref="FO1:FO15" si="67">FP1+FT1+FX1+GB1</f>
        <v>807800000</v>
      </c>
      <c r="FP1" s="64">
        <f t="shared" ref="FP1:FP15" si="68">FQ1+FR1</f>
        <v>518958000</v>
      </c>
      <c r="FQ1" s="118">
        <f t="shared" ref="FQ1:FQ15" si="69">SUM(AL1:AP1)+SUM(AX1:BA1)+SUM(BI1:BK1)+SUM(BS1:BT1)</f>
        <v>443838000</v>
      </c>
      <c r="FR1" s="118">
        <f t="shared" ref="FR1:FR15" si="70">AQ1+BB1+BL1+BU1+CB1</f>
        <v>75120000</v>
      </c>
      <c r="FS1" s="284" t="str">
        <f t="shared" ref="FS1:FS15" si="71">IF(FK1&lt;FP1,"過払！","")</f>
        <v/>
      </c>
      <c r="FT1" s="189">
        <f t="shared" ref="FT1:FT15" si="72">FU1+FV1</f>
        <v>288842000</v>
      </c>
      <c r="FU1" s="190">
        <f t="shared" ref="FU1:FU15" si="73">SUM(CH1:CL1)+SUM(CT1:CW1)+SUM(DE1:DG1)+SUM(DO1:DP1)</f>
        <v>186460000</v>
      </c>
      <c r="FV1" s="190">
        <f t="shared" ref="FV1:FV15" si="74">CM1+CX1+DH1+DQ1+DX1</f>
        <v>102382000</v>
      </c>
      <c r="FW1" s="284" t="str">
        <f t="shared" ref="FW1:FW15" si="75">IF(FL1&lt;FT1,"過払！","")</f>
        <v/>
      </c>
      <c r="FX1" s="64">
        <f t="shared" ref="FX1:FX15" si="76">SUM(FY1:FZ1)</f>
        <v>0</v>
      </c>
      <c r="FY1" s="189">
        <f t="shared" ref="FY1:FY15" si="77">SUM(ED1:EG1)+SUM(EN1)</f>
        <v>0</v>
      </c>
      <c r="FZ1" s="189">
        <f t="shared" ref="FZ1:FZ15" si="78">EH1+EO1+EU1</f>
        <v>0</v>
      </c>
      <c r="GA1" s="284" t="str">
        <f t="shared" ref="GA1:GA15" si="79">IF(FM1&lt;FX1,"過払！","")</f>
        <v/>
      </c>
      <c r="GB1" s="64">
        <f t="shared" ref="GB1:GB15" si="80">SUM(GC1:GD1)</f>
        <v>0</v>
      </c>
      <c r="GC1" s="189">
        <f t="shared" ref="GC1:GC15" si="81">SUM(FA1)</f>
        <v>0</v>
      </c>
      <c r="GD1" s="189">
        <f t="shared" ref="GD1:GD15" si="82">FB1+FH1</f>
        <v>0</v>
      </c>
      <c r="GE1" s="284" t="str">
        <f t="shared" ref="GE1:GE15" si="83">IF(FN1&lt;GB1,"過払！","")</f>
        <v/>
      </c>
      <c r="GF1" s="285" t="str">
        <f t="shared" ref="GF1:GF15" si="84">IF(FJ1&lt;FO1,"過払！","")</f>
        <v/>
      </c>
      <c r="GG1" s="6">
        <f t="shared" ref="GG1:GG15" si="85">SUM(GH1:GI1)</f>
        <v>0</v>
      </c>
      <c r="GH1" s="22">
        <f t="shared" ref="GH1:GH15" si="86">AR1+BC1+BM1+BV1</f>
        <v>0</v>
      </c>
      <c r="GI1" s="138">
        <f t="shared" ref="GI1:GI15" si="87">CN1+CY1+DI1+DR1</f>
        <v>0</v>
      </c>
      <c r="GJ1" s="9">
        <f t="shared" ref="GJ1:GJ15" si="88">GK1+GM1+GO1+GQ1</f>
        <v>71638000</v>
      </c>
      <c r="GK1" s="64">
        <f t="shared" ref="GK1:GK15" si="89">AS1+BD1+BN1+BW1+CC1</f>
        <v>71638000</v>
      </c>
      <c r="GL1" s="286" t="str">
        <f t="shared" ref="GL1:GL15" si="90">IF(FK1-FP1&lt;GK1,"未払多！","")</f>
        <v/>
      </c>
      <c r="GM1" s="64">
        <f t="shared" ref="GM1:GM15" si="91">CO1+CZ1+DJ1+DS1+DY1</f>
        <v>0</v>
      </c>
      <c r="GN1" s="284" t="str">
        <f t="shared" ref="GN1:GN15" si="92">IF(FL1-FT1&lt;GM1,"未払多！","")</f>
        <v/>
      </c>
      <c r="GO1" s="64">
        <f t="shared" ref="GO1:GO15" si="93">EI1+EP1+EV1</f>
        <v>0</v>
      </c>
      <c r="GP1" s="284" t="str">
        <f t="shared" ref="GP1:GP15" si="94">IF(FT1-FM1&lt;GO1,"未払多！","")</f>
        <v/>
      </c>
      <c r="GQ1" s="64">
        <f t="shared" ref="GQ1:GQ15" si="95">FC1+FI1</f>
        <v>0</v>
      </c>
      <c r="GR1" s="284" t="str">
        <f t="shared" ref="GR1:GR15" si="96">IF(FN1-GB1&lt;GQ1,"未払多！","")</f>
        <v/>
      </c>
      <c r="GS1" s="479" t="str">
        <f t="shared" ref="GS1:GS15" si="97">IF(FJ1-FO1&lt;GJ1,"未払多！","")</f>
        <v/>
      </c>
      <c r="GT1" s="496">
        <f t="shared" ref="GT1:GT15" si="98">GU1+GX1</f>
        <v>71638000</v>
      </c>
      <c r="GU1" s="501">
        <f t="shared" ref="GU1:GU15" si="99">SUM(GV1:GW1)</f>
        <v>0</v>
      </c>
      <c r="GV1" s="491">
        <v>0</v>
      </c>
      <c r="GW1" s="491">
        <v>0</v>
      </c>
      <c r="GX1" s="501">
        <f t="shared" ref="GX1:GX15" si="100">SUM(GY1:HB1)</f>
        <v>71638000</v>
      </c>
      <c r="GY1" s="491">
        <v>71638000</v>
      </c>
      <c r="GZ1" s="491">
        <v>0</v>
      </c>
      <c r="HA1" s="491">
        <v>0</v>
      </c>
      <c r="HB1" s="495">
        <v>0</v>
      </c>
      <c r="HD1" s="325">
        <f t="shared" ref="HD1:HD35" si="101">AQ1+BB1+BL1+BU1+CM1+CX1+DH1+DQ1+EH1+EO1+FB1+CB1+DX1+EU1+FH1</f>
        <v>177502000</v>
      </c>
    </row>
    <row r="2" spans="1:212" s="60" customFormat="1" ht="14.25" hidden="1" thickBot="1" x14ac:dyDescent="0.45">
      <c r="A2" s="283" t="s">
        <v>283</v>
      </c>
      <c r="B2" s="281" t="s">
        <v>282</v>
      </c>
      <c r="C2" s="282" t="s">
        <v>280</v>
      </c>
      <c r="D2" s="19">
        <v>0</v>
      </c>
      <c r="E2" s="19">
        <v>1463813000</v>
      </c>
      <c r="F2" s="19">
        <v>1609756000</v>
      </c>
      <c r="G2" s="19">
        <v>0</v>
      </c>
      <c r="H2" s="19">
        <v>0</v>
      </c>
      <c r="I2" s="19">
        <v>0</v>
      </c>
      <c r="J2" s="19">
        <v>308243000</v>
      </c>
      <c r="K2" s="19">
        <v>0</v>
      </c>
      <c r="L2" s="19"/>
      <c r="M2" s="19"/>
      <c r="N2" s="19"/>
      <c r="O2" s="19"/>
      <c r="P2" s="19"/>
      <c r="Q2" s="8">
        <f t="shared" si="0"/>
        <v>3381812000</v>
      </c>
      <c r="R2" s="12">
        <v>0</v>
      </c>
      <c r="S2" s="68">
        <v>1094356000</v>
      </c>
      <c r="T2" s="68">
        <v>0</v>
      </c>
      <c r="U2" s="68">
        <v>233857000</v>
      </c>
      <c r="V2" s="68">
        <v>197947000</v>
      </c>
      <c r="W2" s="13">
        <v>0</v>
      </c>
      <c r="X2" s="69">
        <v>0</v>
      </c>
      <c r="Y2" s="69">
        <v>0</v>
      </c>
      <c r="Z2" s="69">
        <v>308243000</v>
      </c>
      <c r="AA2" s="69">
        <v>0</v>
      </c>
      <c r="AB2" s="69"/>
      <c r="AC2" s="69"/>
      <c r="AD2" s="69"/>
      <c r="AE2" s="69"/>
      <c r="AF2" s="69"/>
      <c r="AG2" s="10">
        <f t="shared" si="1"/>
        <v>1834403000</v>
      </c>
      <c r="AH2" s="6">
        <f t="shared" si="2"/>
        <v>0</v>
      </c>
      <c r="AI2" s="11">
        <v>0</v>
      </c>
      <c r="AJ2" s="7">
        <f t="shared" si="3"/>
        <v>0</v>
      </c>
      <c r="AK2" s="70">
        <f t="shared" si="4"/>
        <v>0</v>
      </c>
      <c r="AL2" s="71">
        <v>0</v>
      </c>
      <c r="AM2" s="71">
        <v>0</v>
      </c>
      <c r="AN2" s="71">
        <v>0</v>
      </c>
      <c r="AO2" s="71">
        <v>0</v>
      </c>
      <c r="AP2" s="71">
        <v>0</v>
      </c>
      <c r="AQ2" s="80">
        <v>0</v>
      </c>
      <c r="AR2" s="71">
        <v>0</v>
      </c>
      <c r="AS2" s="10">
        <f t="shared" si="5"/>
        <v>0</v>
      </c>
      <c r="AT2" s="6">
        <f t="shared" si="6"/>
        <v>1094356000</v>
      </c>
      <c r="AU2" s="11">
        <v>1094356000</v>
      </c>
      <c r="AV2" s="7">
        <f t="shared" si="7"/>
        <v>0</v>
      </c>
      <c r="AW2" s="70">
        <f t="shared" si="8"/>
        <v>1094356000</v>
      </c>
      <c r="AX2" s="136">
        <v>863813000</v>
      </c>
      <c r="AY2" s="136">
        <v>0</v>
      </c>
      <c r="AZ2" s="136">
        <v>0</v>
      </c>
      <c r="BA2" s="136">
        <v>0</v>
      </c>
      <c r="BB2" s="80">
        <v>230543000</v>
      </c>
      <c r="BC2" s="136">
        <v>0</v>
      </c>
      <c r="BD2" s="79">
        <f t="shared" si="9"/>
        <v>0</v>
      </c>
      <c r="BE2" s="6">
        <f t="shared" si="10"/>
        <v>0</v>
      </c>
      <c r="BF2" s="11">
        <v>0</v>
      </c>
      <c r="BG2" s="7">
        <f t="shared" si="11"/>
        <v>0</v>
      </c>
      <c r="BH2" s="178">
        <f t="shared" si="12"/>
        <v>0</v>
      </c>
      <c r="BI2" s="136">
        <v>0</v>
      </c>
      <c r="BJ2" s="136">
        <v>0</v>
      </c>
      <c r="BK2" s="136">
        <v>0</v>
      </c>
      <c r="BL2" s="80">
        <v>0</v>
      </c>
      <c r="BM2" s="136">
        <v>0</v>
      </c>
      <c r="BN2" s="79">
        <f t="shared" si="13"/>
        <v>0</v>
      </c>
      <c r="BO2" s="6">
        <f t="shared" si="14"/>
        <v>233857000</v>
      </c>
      <c r="BP2" s="11">
        <v>233857000</v>
      </c>
      <c r="BQ2" s="7">
        <f t="shared" si="15"/>
        <v>0</v>
      </c>
      <c r="BR2" s="178">
        <f t="shared" si="16"/>
        <v>233857000</v>
      </c>
      <c r="BS2" s="136">
        <v>0</v>
      </c>
      <c r="BT2" s="136">
        <v>0</v>
      </c>
      <c r="BU2" s="80">
        <v>233857000</v>
      </c>
      <c r="BV2" s="136">
        <v>0</v>
      </c>
      <c r="BW2" s="79">
        <f t="shared" si="17"/>
        <v>0</v>
      </c>
      <c r="BX2" s="6">
        <f t="shared" si="18"/>
        <v>197947000</v>
      </c>
      <c r="BY2" s="11">
        <v>197947000</v>
      </c>
      <c r="BZ2" s="7">
        <f t="shared" si="19"/>
        <v>0</v>
      </c>
      <c r="CA2" s="178">
        <f t="shared" si="20"/>
        <v>157947000</v>
      </c>
      <c r="CB2" s="80">
        <v>157947000</v>
      </c>
      <c r="CC2" s="79">
        <f t="shared" si="21"/>
        <v>40000000</v>
      </c>
      <c r="CD2" s="9">
        <f t="shared" si="22"/>
        <v>0</v>
      </c>
      <c r="CE2" s="13"/>
      <c r="CF2" s="21">
        <f t="shared" si="23"/>
        <v>0</v>
      </c>
      <c r="CG2" s="70">
        <f t="shared" si="24"/>
        <v>0</v>
      </c>
      <c r="CH2" s="71"/>
      <c r="CI2" s="136"/>
      <c r="CJ2" s="136"/>
      <c r="CK2" s="136"/>
      <c r="CL2" s="177"/>
      <c r="CM2" s="80"/>
      <c r="CN2" s="136"/>
      <c r="CO2" s="20">
        <f t="shared" si="25"/>
        <v>0</v>
      </c>
      <c r="CP2" s="107">
        <f t="shared" si="26"/>
        <v>0</v>
      </c>
      <c r="CQ2" s="13"/>
      <c r="CR2" s="108">
        <f t="shared" si="27"/>
        <v>0</v>
      </c>
      <c r="CS2" s="109">
        <f t="shared" si="28"/>
        <v>0</v>
      </c>
      <c r="CT2" s="136"/>
      <c r="CU2" s="136"/>
      <c r="CV2" s="136"/>
      <c r="CW2" s="177"/>
      <c r="CX2" s="80"/>
      <c r="CY2" s="13"/>
      <c r="CZ2" s="110">
        <f t="shared" si="29"/>
        <v>0</v>
      </c>
      <c r="DA2" s="6">
        <f t="shared" si="30"/>
        <v>0</v>
      </c>
      <c r="DB2" s="11">
        <v>0</v>
      </c>
      <c r="DC2" s="7">
        <f t="shared" si="31"/>
        <v>0</v>
      </c>
      <c r="DD2" s="178">
        <f t="shared" si="32"/>
        <v>0</v>
      </c>
      <c r="DE2" s="136">
        <v>0</v>
      </c>
      <c r="DF2" s="136">
        <v>0</v>
      </c>
      <c r="DG2" s="136">
        <v>0</v>
      </c>
      <c r="DH2" s="80">
        <v>0</v>
      </c>
      <c r="DI2" s="136">
        <v>0</v>
      </c>
      <c r="DJ2" s="79">
        <f t="shared" si="33"/>
        <v>0</v>
      </c>
      <c r="DK2" s="6">
        <f t="shared" si="34"/>
        <v>308243000</v>
      </c>
      <c r="DL2" s="11">
        <v>308243000</v>
      </c>
      <c r="DM2" s="7">
        <f t="shared" si="35"/>
        <v>0</v>
      </c>
      <c r="DN2" s="178">
        <f t="shared" si="36"/>
        <v>308243000</v>
      </c>
      <c r="DO2" s="136">
        <v>308243000</v>
      </c>
      <c r="DP2" s="136">
        <v>0</v>
      </c>
      <c r="DQ2" s="80">
        <v>0</v>
      </c>
      <c r="DR2" s="11">
        <v>0</v>
      </c>
      <c r="DS2" s="8">
        <f t="shared" si="37"/>
        <v>0</v>
      </c>
      <c r="DT2" s="6">
        <f t="shared" si="38"/>
        <v>0</v>
      </c>
      <c r="DU2" s="11">
        <v>0</v>
      </c>
      <c r="DV2" s="7">
        <f t="shared" si="39"/>
        <v>0</v>
      </c>
      <c r="DW2" s="178">
        <f t="shared" si="40"/>
        <v>0</v>
      </c>
      <c r="DX2" s="80">
        <v>0</v>
      </c>
      <c r="DY2" s="79">
        <f t="shared" si="41"/>
        <v>0</v>
      </c>
      <c r="DZ2" s="135">
        <f t="shared" si="42"/>
        <v>0</v>
      </c>
      <c r="EA2" s="136"/>
      <c r="EB2" s="70">
        <f t="shared" si="43"/>
        <v>0</v>
      </c>
      <c r="EC2" s="109">
        <f t="shared" si="44"/>
        <v>0</v>
      </c>
      <c r="ED2" s="136"/>
      <c r="EE2" s="71"/>
      <c r="EF2" s="71"/>
      <c r="EG2" s="188"/>
      <c r="EH2" s="80"/>
      <c r="EI2" s="468">
        <f t="shared" si="45"/>
        <v>0</v>
      </c>
      <c r="EJ2" s="135">
        <f t="shared" si="46"/>
        <v>0</v>
      </c>
      <c r="EK2" s="136"/>
      <c r="EL2" s="70">
        <f t="shared" si="47"/>
        <v>0</v>
      </c>
      <c r="EM2" s="109">
        <f t="shared" si="48"/>
        <v>0</v>
      </c>
      <c r="EN2" s="71"/>
      <c r="EO2" s="80"/>
      <c r="EP2" s="468">
        <f t="shared" si="49"/>
        <v>0</v>
      </c>
      <c r="EQ2" s="135">
        <f t="shared" si="50"/>
        <v>0</v>
      </c>
      <c r="ER2" s="136"/>
      <c r="ES2" s="70">
        <f t="shared" si="51"/>
        <v>0</v>
      </c>
      <c r="ET2" s="109">
        <f t="shared" si="52"/>
        <v>0</v>
      </c>
      <c r="EU2" s="80"/>
      <c r="EV2" s="468">
        <f t="shared" si="53"/>
        <v>0</v>
      </c>
      <c r="EW2" s="135">
        <f t="shared" si="54"/>
        <v>0</v>
      </c>
      <c r="EX2" s="136"/>
      <c r="EY2" s="70">
        <f t="shared" si="55"/>
        <v>0</v>
      </c>
      <c r="EZ2" s="109">
        <f t="shared" si="56"/>
        <v>0</v>
      </c>
      <c r="FA2" s="71"/>
      <c r="FB2" s="80"/>
      <c r="FC2" s="468">
        <f t="shared" si="57"/>
        <v>0</v>
      </c>
      <c r="FD2" s="135">
        <f t="shared" si="58"/>
        <v>0</v>
      </c>
      <c r="FE2" s="136"/>
      <c r="FF2" s="70">
        <f t="shared" si="59"/>
        <v>0</v>
      </c>
      <c r="FG2" s="109">
        <f t="shared" si="60"/>
        <v>0</v>
      </c>
      <c r="FH2" s="80"/>
      <c r="FI2" s="468">
        <f t="shared" si="61"/>
        <v>0</v>
      </c>
      <c r="FJ2" s="6">
        <f t="shared" si="62"/>
        <v>1834403000</v>
      </c>
      <c r="FK2" s="22">
        <f t="shared" si="63"/>
        <v>1526160000</v>
      </c>
      <c r="FL2" s="138">
        <f t="shared" si="64"/>
        <v>308243000</v>
      </c>
      <c r="FM2" s="64">
        <f t="shared" si="65"/>
        <v>0</v>
      </c>
      <c r="FN2" s="64">
        <f t="shared" si="66"/>
        <v>0</v>
      </c>
      <c r="FO2" s="9">
        <f t="shared" si="67"/>
        <v>1794403000</v>
      </c>
      <c r="FP2" s="64">
        <f t="shared" si="68"/>
        <v>1486160000</v>
      </c>
      <c r="FQ2" s="118">
        <f t="shared" si="69"/>
        <v>863813000</v>
      </c>
      <c r="FR2" s="118">
        <f t="shared" si="70"/>
        <v>622347000</v>
      </c>
      <c r="FS2" s="284" t="str">
        <f t="shared" si="71"/>
        <v/>
      </c>
      <c r="FT2" s="189">
        <f t="shared" si="72"/>
        <v>308243000</v>
      </c>
      <c r="FU2" s="190">
        <f t="shared" si="73"/>
        <v>308243000</v>
      </c>
      <c r="FV2" s="190">
        <f t="shared" si="74"/>
        <v>0</v>
      </c>
      <c r="FW2" s="284" t="str">
        <f t="shared" si="75"/>
        <v/>
      </c>
      <c r="FX2" s="64">
        <f t="shared" si="76"/>
        <v>0</v>
      </c>
      <c r="FY2" s="189">
        <f t="shared" si="77"/>
        <v>0</v>
      </c>
      <c r="FZ2" s="189">
        <f t="shared" si="78"/>
        <v>0</v>
      </c>
      <c r="GA2" s="284" t="str">
        <f t="shared" si="79"/>
        <v/>
      </c>
      <c r="GB2" s="64">
        <f t="shared" si="80"/>
        <v>0</v>
      </c>
      <c r="GC2" s="189">
        <f t="shared" si="81"/>
        <v>0</v>
      </c>
      <c r="GD2" s="189">
        <f t="shared" si="82"/>
        <v>0</v>
      </c>
      <c r="GE2" s="284" t="str">
        <f t="shared" si="83"/>
        <v/>
      </c>
      <c r="GF2" s="285" t="str">
        <f t="shared" si="84"/>
        <v/>
      </c>
      <c r="GG2" s="6">
        <f t="shared" si="85"/>
        <v>0</v>
      </c>
      <c r="GH2" s="22">
        <f t="shared" si="86"/>
        <v>0</v>
      </c>
      <c r="GI2" s="138">
        <f t="shared" si="87"/>
        <v>0</v>
      </c>
      <c r="GJ2" s="9">
        <f t="shared" si="88"/>
        <v>40000000</v>
      </c>
      <c r="GK2" s="64">
        <f t="shared" si="89"/>
        <v>40000000</v>
      </c>
      <c r="GL2" s="286" t="str">
        <f t="shared" si="90"/>
        <v/>
      </c>
      <c r="GM2" s="64">
        <f t="shared" si="91"/>
        <v>0</v>
      </c>
      <c r="GN2" s="284" t="str">
        <f t="shared" si="92"/>
        <v/>
      </c>
      <c r="GO2" s="64">
        <f t="shared" si="93"/>
        <v>0</v>
      </c>
      <c r="GP2" s="284" t="str">
        <f t="shared" si="94"/>
        <v/>
      </c>
      <c r="GQ2" s="64">
        <f t="shared" si="95"/>
        <v>0</v>
      </c>
      <c r="GR2" s="284" t="str">
        <f t="shared" si="96"/>
        <v/>
      </c>
      <c r="GS2" s="479" t="str">
        <f t="shared" si="97"/>
        <v/>
      </c>
      <c r="GT2" s="496">
        <f t="shared" si="98"/>
        <v>40000000</v>
      </c>
      <c r="GU2" s="501">
        <f t="shared" si="99"/>
        <v>40000000</v>
      </c>
      <c r="GV2" s="491">
        <v>40000000</v>
      </c>
      <c r="GW2" s="491">
        <v>0</v>
      </c>
      <c r="GX2" s="501">
        <f t="shared" si="100"/>
        <v>0</v>
      </c>
      <c r="GY2" s="491">
        <v>0</v>
      </c>
      <c r="GZ2" s="491">
        <v>0</v>
      </c>
      <c r="HA2" s="491">
        <v>0</v>
      </c>
      <c r="HB2" s="495">
        <v>0</v>
      </c>
      <c r="HD2" s="325">
        <f t="shared" si="101"/>
        <v>622347000</v>
      </c>
    </row>
    <row r="3" spans="1:212" s="60" customFormat="1" ht="14.25" hidden="1" thickBot="1" x14ac:dyDescent="0.45">
      <c r="A3" s="283" t="s">
        <v>285</v>
      </c>
      <c r="B3" s="281" t="s">
        <v>284</v>
      </c>
      <c r="C3" s="282" t="s">
        <v>280</v>
      </c>
      <c r="D3" s="19">
        <v>0</v>
      </c>
      <c r="E3" s="19">
        <v>449058000</v>
      </c>
      <c r="F3" s="19">
        <f>529146000+20754000</f>
        <v>549900000</v>
      </c>
      <c r="G3" s="19">
        <v>0</v>
      </c>
      <c r="H3" s="19">
        <v>0</v>
      </c>
      <c r="I3" s="19">
        <v>0</v>
      </c>
      <c r="J3" s="19">
        <v>121646000</v>
      </c>
      <c r="K3" s="19">
        <v>0</v>
      </c>
      <c r="L3" s="19"/>
      <c r="M3" s="19"/>
      <c r="N3" s="19"/>
      <c r="O3" s="19"/>
      <c r="P3" s="19"/>
      <c r="Q3" s="8">
        <f t="shared" si="0"/>
        <v>1120604000</v>
      </c>
      <c r="R3" s="12">
        <v>0</v>
      </c>
      <c r="S3" s="68">
        <v>291176000</v>
      </c>
      <c r="T3" s="68">
        <v>0</v>
      </c>
      <c r="U3" s="68">
        <v>157882000</v>
      </c>
      <c r="V3" s="68">
        <v>42000000</v>
      </c>
      <c r="W3" s="13">
        <v>0</v>
      </c>
      <c r="X3" s="69">
        <v>0</v>
      </c>
      <c r="Y3" s="69">
        <v>0</v>
      </c>
      <c r="Z3" s="69">
        <v>121646000</v>
      </c>
      <c r="AA3" s="69">
        <v>0</v>
      </c>
      <c r="AB3" s="69"/>
      <c r="AC3" s="69"/>
      <c r="AD3" s="69"/>
      <c r="AE3" s="69"/>
      <c r="AF3" s="69"/>
      <c r="AG3" s="10">
        <f t="shared" si="1"/>
        <v>612704000</v>
      </c>
      <c r="AH3" s="6">
        <f t="shared" si="2"/>
        <v>0</v>
      </c>
      <c r="AI3" s="11">
        <v>0</v>
      </c>
      <c r="AJ3" s="7">
        <f t="shared" si="3"/>
        <v>0</v>
      </c>
      <c r="AK3" s="70">
        <f t="shared" si="4"/>
        <v>0</v>
      </c>
      <c r="AL3" s="71">
        <v>0</v>
      </c>
      <c r="AM3" s="71">
        <v>0</v>
      </c>
      <c r="AN3" s="71">
        <v>0</v>
      </c>
      <c r="AO3" s="71">
        <v>0</v>
      </c>
      <c r="AP3" s="71">
        <v>0</v>
      </c>
      <c r="AQ3" s="80">
        <v>0</v>
      </c>
      <c r="AR3" s="71">
        <v>0</v>
      </c>
      <c r="AS3" s="10">
        <f t="shared" si="5"/>
        <v>0</v>
      </c>
      <c r="AT3" s="6">
        <f t="shared" si="6"/>
        <v>291176000</v>
      </c>
      <c r="AU3" s="11">
        <v>291176000</v>
      </c>
      <c r="AV3" s="7">
        <f t="shared" si="7"/>
        <v>0</v>
      </c>
      <c r="AW3" s="70">
        <f t="shared" si="8"/>
        <v>291176000</v>
      </c>
      <c r="AX3" s="136">
        <v>291176000</v>
      </c>
      <c r="AY3" s="136">
        <v>0</v>
      </c>
      <c r="AZ3" s="136">
        <v>0</v>
      </c>
      <c r="BA3" s="136">
        <v>0</v>
      </c>
      <c r="BB3" s="80">
        <v>0</v>
      </c>
      <c r="BC3" s="136">
        <v>0</v>
      </c>
      <c r="BD3" s="79">
        <f t="shared" si="9"/>
        <v>0</v>
      </c>
      <c r="BE3" s="6">
        <f t="shared" si="10"/>
        <v>0</v>
      </c>
      <c r="BF3" s="11">
        <v>0</v>
      </c>
      <c r="BG3" s="7">
        <f t="shared" si="11"/>
        <v>0</v>
      </c>
      <c r="BH3" s="178">
        <f t="shared" si="12"/>
        <v>0</v>
      </c>
      <c r="BI3" s="136">
        <v>0</v>
      </c>
      <c r="BJ3" s="136">
        <v>0</v>
      </c>
      <c r="BK3" s="136">
        <v>0</v>
      </c>
      <c r="BL3" s="80">
        <v>0</v>
      </c>
      <c r="BM3" s="136">
        <v>0</v>
      </c>
      <c r="BN3" s="79">
        <f t="shared" si="13"/>
        <v>0</v>
      </c>
      <c r="BO3" s="6">
        <f t="shared" si="14"/>
        <v>157882000</v>
      </c>
      <c r="BP3" s="11">
        <v>157882000</v>
      </c>
      <c r="BQ3" s="7">
        <f t="shared" si="15"/>
        <v>0</v>
      </c>
      <c r="BR3" s="178">
        <f t="shared" si="16"/>
        <v>157882000</v>
      </c>
      <c r="BS3" s="136">
        <v>157882000</v>
      </c>
      <c r="BT3" s="136">
        <v>0</v>
      </c>
      <c r="BU3" s="80">
        <v>0</v>
      </c>
      <c r="BV3" s="136">
        <v>0</v>
      </c>
      <c r="BW3" s="79">
        <f t="shared" si="17"/>
        <v>0</v>
      </c>
      <c r="BX3" s="6">
        <f t="shared" si="18"/>
        <v>42000000</v>
      </c>
      <c r="BY3" s="11">
        <v>42000000</v>
      </c>
      <c r="BZ3" s="7">
        <f t="shared" si="19"/>
        <v>0</v>
      </c>
      <c r="CA3" s="178">
        <f t="shared" si="20"/>
        <v>13000000</v>
      </c>
      <c r="CB3" s="80">
        <v>13000000</v>
      </c>
      <c r="CC3" s="79">
        <f t="shared" si="21"/>
        <v>29000000</v>
      </c>
      <c r="CD3" s="9">
        <f t="shared" si="22"/>
        <v>0</v>
      </c>
      <c r="CE3" s="13"/>
      <c r="CF3" s="21">
        <f t="shared" si="23"/>
        <v>0</v>
      </c>
      <c r="CG3" s="70">
        <f t="shared" si="24"/>
        <v>0</v>
      </c>
      <c r="CH3" s="71"/>
      <c r="CI3" s="136"/>
      <c r="CJ3" s="136"/>
      <c r="CK3" s="136"/>
      <c r="CL3" s="177"/>
      <c r="CM3" s="80"/>
      <c r="CN3" s="136"/>
      <c r="CO3" s="20">
        <f t="shared" si="25"/>
        <v>0</v>
      </c>
      <c r="CP3" s="107">
        <f t="shared" si="26"/>
        <v>0</v>
      </c>
      <c r="CQ3" s="13"/>
      <c r="CR3" s="108">
        <f t="shared" si="27"/>
        <v>0</v>
      </c>
      <c r="CS3" s="109">
        <f t="shared" si="28"/>
        <v>0</v>
      </c>
      <c r="CT3" s="136"/>
      <c r="CU3" s="136"/>
      <c r="CV3" s="136"/>
      <c r="CW3" s="177"/>
      <c r="CX3" s="80"/>
      <c r="CY3" s="13"/>
      <c r="CZ3" s="110">
        <f t="shared" si="29"/>
        <v>0</v>
      </c>
      <c r="DA3" s="6">
        <f t="shared" si="30"/>
        <v>0</v>
      </c>
      <c r="DB3" s="11">
        <v>0</v>
      </c>
      <c r="DC3" s="7">
        <f t="shared" si="31"/>
        <v>0</v>
      </c>
      <c r="DD3" s="178">
        <f t="shared" si="32"/>
        <v>0</v>
      </c>
      <c r="DE3" s="136">
        <v>0</v>
      </c>
      <c r="DF3" s="136">
        <v>0</v>
      </c>
      <c r="DG3" s="136">
        <v>0</v>
      </c>
      <c r="DH3" s="80">
        <v>0</v>
      </c>
      <c r="DI3" s="136">
        <v>0</v>
      </c>
      <c r="DJ3" s="79">
        <f t="shared" si="33"/>
        <v>0</v>
      </c>
      <c r="DK3" s="6">
        <f t="shared" si="34"/>
        <v>121646000</v>
      </c>
      <c r="DL3" s="11">
        <v>121646000</v>
      </c>
      <c r="DM3" s="7">
        <f t="shared" si="35"/>
        <v>0</v>
      </c>
      <c r="DN3" s="178">
        <f t="shared" si="36"/>
        <v>121646000</v>
      </c>
      <c r="DO3" s="136">
        <v>121646000</v>
      </c>
      <c r="DP3" s="136">
        <v>0</v>
      </c>
      <c r="DQ3" s="80">
        <v>0</v>
      </c>
      <c r="DR3" s="11">
        <v>0</v>
      </c>
      <c r="DS3" s="8">
        <f t="shared" si="37"/>
        <v>0</v>
      </c>
      <c r="DT3" s="6">
        <f t="shared" si="38"/>
        <v>0</v>
      </c>
      <c r="DU3" s="11">
        <v>0</v>
      </c>
      <c r="DV3" s="7">
        <f t="shared" si="39"/>
        <v>0</v>
      </c>
      <c r="DW3" s="178">
        <f t="shared" si="40"/>
        <v>0</v>
      </c>
      <c r="DX3" s="80">
        <v>0</v>
      </c>
      <c r="DY3" s="79">
        <f t="shared" si="41"/>
        <v>0</v>
      </c>
      <c r="DZ3" s="135">
        <f t="shared" si="42"/>
        <v>0</v>
      </c>
      <c r="EA3" s="136"/>
      <c r="EB3" s="70">
        <f t="shared" si="43"/>
        <v>0</v>
      </c>
      <c r="EC3" s="109">
        <f t="shared" si="44"/>
        <v>0</v>
      </c>
      <c r="ED3" s="136"/>
      <c r="EE3" s="71"/>
      <c r="EF3" s="71"/>
      <c r="EG3" s="188"/>
      <c r="EH3" s="80"/>
      <c r="EI3" s="468">
        <f t="shared" si="45"/>
        <v>0</v>
      </c>
      <c r="EJ3" s="135">
        <f t="shared" si="46"/>
        <v>0</v>
      </c>
      <c r="EK3" s="136"/>
      <c r="EL3" s="70">
        <f t="shared" si="47"/>
        <v>0</v>
      </c>
      <c r="EM3" s="109">
        <f t="shared" si="48"/>
        <v>0</v>
      </c>
      <c r="EN3" s="71"/>
      <c r="EO3" s="80"/>
      <c r="EP3" s="468">
        <f t="shared" si="49"/>
        <v>0</v>
      </c>
      <c r="EQ3" s="135">
        <f t="shared" si="50"/>
        <v>0</v>
      </c>
      <c r="ER3" s="136"/>
      <c r="ES3" s="70">
        <f t="shared" si="51"/>
        <v>0</v>
      </c>
      <c r="ET3" s="109">
        <f t="shared" si="52"/>
        <v>0</v>
      </c>
      <c r="EU3" s="80"/>
      <c r="EV3" s="468">
        <f t="shared" si="53"/>
        <v>0</v>
      </c>
      <c r="EW3" s="135">
        <f t="shared" si="54"/>
        <v>0</v>
      </c>
      <c r="EX3" s="136"/>
      <c r="EY3" s="70">
        <f t="shared" si="55"/>
        <v>0</v>
      </c>
      <c r="EZ3" s="109">
        <f t="shared" si="56"/>
        <v>0</v>
      </c>
      <c r="FA3" s="71"/>
      <c r="FB3" s="80"/>
      <c r="FC3" s="468">
        <f t="shared" si="57"/>
        <v>0</v>
      </c>
      <c r="FD3" s="135">
        <f t="shared" si="58"/>
        <v>0</v>
      </c>
      <c r="FE3" s="136"/>
      <c r="FF3" s="70">
        <f t="shared" si="59"/>
        <v>0</v>
      </c>
      <c r="FG3" s="109">
        <f t="shared" si="60"/>
        <v>0</v>
      </c>
      <c r="FH3" s="80"/>
      <c r="FI3" s="468">
        <f t="shared" si="61"/>
        <v>0</v>
      </c>
      <c r="FJ3" s="6">
        <f t="shared" si="62"/>
        <v>612704000</v>
      </c>
      <c r="FK3" s="22">
        <f t="shared" si="63"/>
        <v>491058000</v>
      </c>
      <c r="FL3" s="138">
        <f t="shared" si="64"/>
        <v>121646000</v>
      </c>
      <c r="FM3" s="64">
        <f t="shared" si="65"/>
        <v>0</v>
      </c>
      <c r="FN3" s="64">
        <f t="shared" si="66"/>
        <v>0</v>
      </c>
      <c r="FO3" s="9">
        <f t="shared" si="67"/>
        <v>583704000</v>
      </c>
      <c r="FP3" s="64">
        <f t="shared" si="68"/>
        <v>462058000</v>
      </c>
      <c r="FQ3" s="118">
        <f t="shared" si="69"/>
        <v>449058000</v>
      </c>
      <c r="FR3" s="118">
        <f t="shared" si="70"/>
        <v>13000000</v>
      </c>
      <c r="FS3" s="284" t="str">
        <f t="shared" si="71"/>
        <v/>
      </c>
      <c r="FT3" s="189">
        <f t="shared" si="72"/>
        <v>121646000</v>
      </c>
      <c r="FU3" s="190">
        <f t="shared" si="73"/>
        <v>121646000</v>
      </c>
      <c r="FV3" s="190">
        <f t="shared" si="74"/>
        <v>0</v>
      </c>
      <c r="FW3" s="284" t="str">
        <f t="shared" si="75"/>
        <v/>
      </c>
      <c r="FX3" s="64">
        <f t="shared" si="76"/>
        <v>0</v>
      </c>
      <c r="FY3" s="189">
        <f t="shared" si="77"/>
        <v>0</v>
      </c>
      <c r="FZ3" s="189">
        <f t="shared" si="78"/>
        <v>0</v>
      </c>
      <c r="GA3" s="284" t="str">
        <f t="shared" si="79"/>
        <v/>
      </c>
      <c r="GB3" s="64">
        <f t="shared" si="80"/>
        <v>0</v>
      </c>
      <c r="GC3" s="189">
        <f t="shared" si="81"/>
        <v>0</v>
      </c>
      <c r="GD3" s="189">
        <f t="shared" si="82"/>
        <v>0</v>
      </c>
      <c r="GE3" s="284" t="str">
        <f t="shared" si="83"/>
        <v/>
      </c>
      <c r="GF3" s="285" t="str">
        <f t="shared" si="84"/>
        <v/>
      </c>
      <c r="GG3" s="6">
        <f t="shared" si="85"/>
        <v>0</v>
      </c>
      <c r="GH3" s="22">
        <f t="shared" si="86"/>
        <v>0</v>
      </c>
      <c r="GI3" s="138">
        <f t="shared" si="87"/>
        <v>0</v>
      </c>
      <c r="GJ3" s="9">
        <f t="shared" si="88"/>
        <v>29000000</v>
      </c>
      <c r="GK3" s="64">
        <f t="shared" si="89"/>
        <v>29000000</v>
      </c>
      <c r="GL3" s="286" t="str">
        <f t="shared" si="90"/>
        <v/>
      </c>
      <c r="GM3" s="64">
        <f t="shared" si="91"/>
        <v>0</v>
      </c>
      <c r="GN3" s="284" t="str">
        <f t="shared" si="92"/>
        <v/>
      </c>
      <c r="GO3" s="64">
        <f t="shared" si="93"/>
        <v>0</v>
      </c>
      <c r="GP3" s="284" t="str">
        <f t="shared" si="94"/>
        <v/>
      </c>
      <c r="GQ3" s="64">
        <f t="shared" si="95"/>
        <v>0</v>
      </c>
      <c r="GR3" s="284" t="str">
        <f t="shared" si="96"/>
        <v/>
      </c>
      <c r="GS3" s="479" t="str">
        <f t="shared" si="97"/>
        <v/>
      </c>
      <c r="GT3" s="496">
        <f t="shared" si="98"/>
        <v>29000000</v>
      </c>
      <c r="GU3" s="501">
        <f t="shared" si="99"/>
        <v>0</v>
      </c>
      <c r="GV3" s="491">
        <v>0</v>
      </c>
      <c r="GW3" s="491">
        <v>0</v>
      </c>
      <c r="GX3" s="501">
        <f t="shared" si="100"/>
        <v>29000000</v>
      </c>
      <c r="GY3" s="491">
        <v>29000000</v>
      </c>
      <c r="GZ3" s="491">
        <v>0</v>
      </c>
      <c r="HA3" s="491">
        <v>0</v>
      </c>
      <c r="HB3" s="495">
        <v>0</v>
      </c>
      <c r="HD3" s="325">
        <f t="shared" si="101"/>
        <v>13000000</v>
      </c>
    </row>
    <row r="4" spans="1:212" s="60" customFormat="1" ht="14.25" hidden="1" thickBot="1" x14ac:dyDescent="0.45">
      <c r="A4" s="283" t="s">
        <v>287</v>
      </c>
      <c r="B4" s="281" t="s">
        <v>286</v>
      </c>
      <c r="C4" s="282" t="s">
        <v>280</v>
      </c>
      <c r="D4" s="19">
        <v>0</v>
      </c>
      <c r="E4" s="19">
        <v>25498000</v>
      </c>
      <c r="F4" s="19">
        <v>635347000</v>
      </c>
      <c r="G4" s="19">
        <v>0</v>
      </c>
      <c r="H4" s="19">
        <v>0</v>
      </c>
      <c r="I4" s="19">
        <v>0</v>
      </c>
      <c r="J4" s="19">
        <v>152087000</v>
      </c>
      <c r="K4" s="19">
        <v>0</v>
      </c>
      <c r="L4" s="19"/>
      <c r="M4" s="19"/>
      <c r="N4" s="19"/>
      <c r="O4" s="19"/>
      <c r="P4" s="19"/>
      <c r="Q4" s="8">
        <f t="shared" si="0"/>
        <v>812932000</v>
      </c>
      <c r="R4" s="12">
        <v>0</v>
      </c>
      <c r="S4" s="68">
        <v>25498000</v>
      </c>
      <c r="T4" s="68">
        <v>0</v>
      </c>
      <c r="U4" s="68">
        <v>0</v>
      </c>
      <c r="V4" s="68">
        <v>385347000</v>
      </c>
      <c r="W4" s="13">
        <v>0</v>
      </c>
      <c r="X4" s="69">
        <v>0</v>
      </c>
      <c r="Y4" s="69">
        <v>0</v>
      </c>
      <c r="Z4" s="69">
        <v>152087000</v>
      </c>
      <c r="AA4" s="69">
        <v>0</v>
      </c>
      <c r="AB4" s="69"/>
      <c r="AC4" s="69"/>
      <c r="AD4" s="69"/>
      <c r="AE4" s="69"/>
      <c r="AF4" s="69"/>
      <c r="AG4" s="10">
        <f t="shared" si="1"/>
        <v>562932000</v>
      </c>
      <c r="AH4" s="6">
        <f t="shared" si="2"/>
        <v>0</v>
      </c>
      <c r="AI4" s="11">
        <v>0</v>
      </c>
      <c r="AJ4" s="7">
        <f t="shared" si="3"/>
        <v>0</v>
      </c>
      <c r="AK4" s="70">
        <f t="shared" si="4"/>
        <v>0</v>
      </c>
      <c r="AL4" s="71">
        <v>0</v>
      </c>
      <c r="AM4" s="71">
        <v>0</v>
      </c>
      <c r="AN4" s="71">
        <v>0</v>
      </c>
      <c r="AO4" s="71">
        <v>0</v>
      </c>
      <c r="AP4" s="71">
        <v>0</v>
      </c>
      <c r="AQ4" s="80">
        <v>0</v>
      </c>
      <c r="AR4" s="71">
        <v>0</v>
      </c>
      <c r="AS4" s="10">
        <f t="shared" si="5"/>
        <v>0</v>
      </c>
      <c r="AT4" s="6">
        <f t="shared" si="6"/>
        <v>25498000</v>
      </c>
      <c r="AU4" s="11">
        <v>25498000</v>
      </c>
      <c r="AV4" s="7">
        <f t="shared" si="7"/>
        <v>0</v>
      </c>
      <c r="AW4" s="70">
        <f t="shared" si="8"/>
        <v>25498000</v>
      </c>
      <c r="AX4" s="136">
        <v>25498000</v>
      </c>
      <c r="AY4" s="136">
        <v>0</v>
      </c>
      <c r="AZ4" s="136">
        <v>0</v>
      </c>
      <c r="BA4" s="136">
        <v>0</v>
      </c>
      <c r="BB4" s="80">
        <v>0</v>
      </c>
      <c r="BC4" s="136">
        <v>0</v>
      </c>
      <c r="BD4" s="79">
        <f t="shared" si="9"/>
        <v>0</v>
      </c>
      <c r="BE4" s="6">
        <f t="shared" si="10"/>
        <v>0</v>
      </c>
      <c r="BF4" s="11">
        <v>0</v>
      </c>
      <c r="BG4" s="7">
        <f t="shared" si="11"/>
        <v>0</v>
      </c>
      <c r="BH4" s="178">
        <f t="shared" si="12"/>
        <v>0</v>
      </c>
      <c r="BI4" s="136">
        <v>0</v>
      </c>
      <c r="BJ4" s="136">
        <v>0</v>
      </c>
      <c r="BK4" s="136">
        <v>0</v>
      </c>
      <c r="BL4" s="80">
        <v>0</v>
      </c>
      <c r="BM4" s="136">
        <v>0</v>
      </c>
      <c r="BN4" s="79">
        <f t="shared" si="13"/>
        <v>0</v>
      </c>
      <c r="BO4" s="6">
        <f t="shared" si="14"/>
        <v>0</v>
      </c>
      <c r="BP4" s="11">
        <v>0</v>
      </c>
      <c r="BQ4" s="7">
        <f t="shared" si="15"/>
        <v>0</v>
      </c>
      <c r="BR4" s="178">
        <f t="shared" si="16"/>
        <v>0</v>
      </c>
      <c r="BS4" s="136">
        <v>0</v>
      </c>
      <c r="BT4" s="136">
        <v>0</v>
      </c>
      <c r="BU4" s="80">
        <v>0</v>
      </c>
      <c r="BV4" s="136">
        <v>0</v>
      </c>
      <c r="BW4" s="79">
        <f t="shared" si="17"/>
        <v>0</v>
      </c>
      <c r="BX4" s="6">
        <f t="shared" si="18"/>
        <v>385347000</v>
      </c>
      <c r="BY4" s="11">
        <v>385347000</v>
      </c>
      <c r="BZ4" s="7">
        <f t="shared" si="19"/>
        <v>0</v>
      </c>
      <c r="CA4" s="178">
        <f t="shared" si="20"/>
        <v>385347000</v>
      </c>
      <c r="CB4" s="80">
        <v>385347000</v>
      </c>
      <c r="CC4" s="79">
        <f t="shared" si="21"/>
        <v>0</v>
      </c>
      <c r="CD4" s="9">
        <f t="shared" si="22"/>
        <v>0</v>
      </c>
      <c r="CE4" s="13"/>
      <c r="CF4" s="21">
        <f t="shared" si="23"/>
        <v>0</v>
      </c>
      <c r="CG4" s="70">
        <f t="shared" si="24"/>
        <v>0</v>
      </c>
      <c r="CH4" s="71"/>
      <c r="CI4" s="136"/>
      <c r="CJ4" s="136"/>
      <c r="CK4" s="136"/>
      <c r="CL4" s="177"/>
      <c r="CM4" s="80"/>
      <c r="CN4" s="136"/>
      <c r="CO4" s="20">
        <f t="shared" si="25"/>
        <v>0</v>
      </c>
      <c r="CP4" s="107">
        <f t="shared" si="26"/>
        <v>0</v>
      </c>
      <c r="CQ4" s="13"/>
      <c r="CR4" s="108">
        <f t="shared" si="27"/>
        <v>0</v>
      </c>
      <c r="CS4" s="109">
        <f t="shared" si="28"/>
        <v>0</v>
      </c>
      <c r="CT4" s="136"/>
      <c r="CU4" s="136"/>
      <c r="CV4" s="136"/>
      <c r="CW4" s="177"/>
      <c r="CX4" s="80"/>
      <c r="CY4" s="13"/>
      <c r="CZ4" s="110">
        <f t="shared" si="29"/>
        <v>0</v>
      </c>
      <c r="DA4" s="6">
        <f t="shared" si="30"/>
        <v>0</v>
      </c>
      <c r="DB4" s="11">
        <v>0</v>
      </c>
      <c r="DC4" s="7">
        <f t="shared" si="31"/>
        <v>0</v>
      </c>
      <c r="DD4" s="178">
        <f t="shared" si="32"/>
        <v>0</v>
      </c>
      <c r="DE4" s="136">
        <v>0</v>
      </c>
      <c r="DF4" s="136">
        <v>0</v>
      </c>
      <c r="DG4" s="136">
        <v>0</v>
      </c>
      <c r="DH4" s="80">
        <v>0</v>
      </c>
      <c r="DI4" s="136">
        <v>0</v>
      </c>
      <c r="DJ4" s="79">
        <f t="shared" si="33"/>
        <v>0</v>
      </c>
      <c r="DK4" s="6">
        <f t="shared" si="34"/>
        <v>152087000</v>
      </c>
      <c r="DL4" s="11">
        <v>152087000</v>
      </c>
      <c r="DM4" s="7">
        <f t="shared" si="35"/>
        <v>0</v>
      </c>
      <c r="DN4" s="178">
        <f t="shared" si="36"/>
        <v>152087000</v>
      </c>
      <c r="DO4" s="136">
        <v>152087000</v>
      </c>
      <c r="DP4" s="136">
        <v>0</v>
      </c>
      <c r="DQ4" s="80">
        <v>0</v>
      </c>
      <c r="DR4" s="11">
        <v>0</v>
      </c>
      <c r="DS4" s="8">
        <f t="shared" si="37"/>
        <v>0</v>
      </c>
      <c r="DT4" s="6">
        <f t="shared" si="38"/>
        <v>0</v>
      </c>
      <c r="DU4" s="11">
        <v>0</v>
      </c>
      <c r="DV4" s="7">
        <f t="shared" si="39"/>
        <v>0</v>
      </c>
      <c r="DW4" s="178">
        <f t="shared" si="40"/>
        <v>0</v>
      </c>
      <c r="DX4" s="80">
        <v>0</v>
      </c>
      <c r="DY4" s="79">
        <f t="shared" si="41"/>
        <v>0</v>
      </c>
      <c r="DZ4" s="135">
        <f t="shared" si="42"/>
        <v>0</v>
      </c>
      <c r="EA4" s="136"/>
      <c r="EB4" s="70">
        <f t="shared" si="43"/>
        <v>0</v>
      </c>
      <c r="EC4" s="109">
        <f t="shared" si="44"/>
        <v>0</v>
      </c>
      <c r="ED4" s="136"/>
      <c r="EE4" s="71"/>
      <c r="EF4" s="71"/>
      <c r="EG4" s="188"/>
      <c r="EH4" s="80"/>
      <c r="EI4" s="468">
        <f t="shared" si="45"/>
        <v>0</v>
      </c>
      <c r="EJ4" s="135">
        <f t="shared" si="46"/>
        <v>0</v>
      </c>
      <c r="EK4" s="136"/>
      <c r="EL4" s="70">
        <f t="shared" si="47"/>
        <v>0</v>
      </c>
      <c r="EM4" s="109">
        <f t="shared" si="48"/>
        <v>0</v>
      </c>
      <c r="EN4" s="71"/>
      <c r="EO4" s="80"/>
      <c r="EP4" s="468">
        <f t="shared" si="49"/>
        <v>0</v>
      </c>
      <c r="EQ4" s="135">
        <f t="shared" si="50"/>
        <v>0</v>
      </c>
      <c r="ER4" s="136"/>
      <c r="ES4" s="70">
        <f t="shared" si="51"/>
        <v>0</v>
      </c>
      <c r="ET4" s="109">
        <f t="shared" si="52"/>
        <v>0</v>
      </c>
      <c r="EU4" s="80"/>
      <c r="EV4" s="468">
        <f t="shared" si="53"/>
        <v>0</v>
      </c>
      <c r="EW4" s="135">
        <f t="shared" si="54"/>
        <v>0</v>
      </c>
      <c r="EX4" s="136"/>
      <c r="EY4" s="70">
        <f t="shared" si="55"/>
        <v>0</v>
      </c>
      <c r="EZ4" s="109">
        <f t="shared" si="56"/>
        <v>0</v>
      </c>
      <c r="FA4" s="71"/>
      <c r="FB4" s="80"/>
      <c r="FC4" s="468">
        <f t="shared" si="57"/>
        <v>0</v>
      </c>
      <c r="FD4" s="135">
        <f t="shared" si="58"/>
        <v>0</v>
      </c>
      <c r="FE4" s="136"/>
      <c r="FF4" s="70">
        <f t="shared" si="59"/>
        <v>0</v>
      </c>
      <c r="FG4" s="109">
        <f t="shared" si="60"/>
        <v>0</v>
      </c>
      <c r="FH4" s="80"/>
      <c r="FI4" s="468">
        <f t="shared" si="61"/>
        <v>0</v>
      </c>
      <c r="FJ4" s="6">
        <f t="shared" si="62"/>
        <v>562932000</v>
      </c>
      <c r="FK4" s="22">
        <f t="shared" si="63"/>
        <v>410845000</v>
      </c>
      <c r="FL4" s="138">
        <f t="shared" si="64"/>
        <v>152087000</v>
      </c>
      <c r="FM4" s="64">
        <f t="shared" si="65"/>
        <v>0</v>
      </c>
      <c r="FN4" s="64">
        <f t="shared" si="66"/>
        <v>0</v>
      </c>
      <c r="FO4" s="9">
        <f t="shared" si="67"/>
        <v>562932000</v>
      </c>
      <c r="FP4" s="64">
        <f t="shared" si="68"/>
        <v>410845000</v>
      </c>
      <c r="FQ4" s="118">
        <f t="shared" si="69"/>
        <v>25498000</v>
      </c>
      <c r="FR4" s="118">
        <f t="shared" si="70"/>
        <v>385347000</v>
      </c>
      <c r="FS4" s="284" t="str">
        <f t="shared" si="71"/>
        <v/>
      </c>
      <c r="FT4" s="189">
        <f t="shared" si="72"/>
        <v>152087000</v>
      </c>
      <c r="FU4" s="190">
        <f t="shared" si="73"/>
        <v>152087000</v>
      </c>
      <c r="FV4" s="190">
        <f t="shared" si="74"/>
        <v>0</v>
      </c>
      <c r="FW4" s="284" t="str">
        <f t="shared" si="75"/>
        <v/>
      </c>
      <c r="FX4" s="64">
        <f t="shared" si="76"/>
        <v>0</v>
      </c>
      <c r="FY4" s="189">
        <f t="shared" si="77"/>
        <v>0</v>
      </c>
      <c r="FZ4" s="189">
        <f t="shared" si="78"/>
        <v>0</v>
      </c>
      <c r="GA4" s="284" t="str">
        <f t="shared" si="79"/>
        <v/>
      </c>
      <c r="GB4" s="64">
        <f t="shared" si="80"/>
        <v>0</v>
      </c>
      <c r="GC4" s="189">
        <f t="shared" si="81"/>
        <v>0</v>
      </c>
      <c r="GD4" s="189">
        <f t="shared" si="82"/>
        <v>0</v>
      </c>
      <c r="GE4" s="284" t="str">
        <f t="shared" si="83"/>
        <v/>
      </c>
      <c r="GF4" s="285" t="str">
        <f t="shared" si="84"/>
        <v/>
      </c>
      <c r="GG4" s="6">
        <f t="shared" si="85"/>
        <v>0</v>
      </c>
      <c r="GH4" s="22">
        <f t="shared" si="86"/>
        <v>0</v>
      </c>
      <c r="GI4" s="138">
        <f t="shared" si="87"/>
        <v>0</v>
      </c>
      <c r="GJ4" s="9">
        <f t="shared" si="88"/>
        <v>0</v>
      </c>
      <c r="GK4" s="64">
        <f t="shared" si="89"/>
        <v>0</v>
      </c>
      <c r="GL4" s="286" t="str">
        <f t="shared" si="90"/>
        <v/>
      </c>
      <c r="GM4" s="64">
        <f t="shared" si="91"/>
        <v>0</v>
      </c>
      <c r="GN4" s="284" t="str">
        <f t="shared" si="92"/>
        <v/>
      </c>
      <c r="GO4" s="64">
        <f t="shared" si="93"/>
        <v>0</v>
      </c>
      <c r="GP4" s="284" t="str">
        <f t="shared" si="94"/>
        <v/>
      </c>
      <c r="GQ4" s="64">
        <f t="shared" si="95"/>
        <v>0</v>
      </c>
      <c r="GR4" s="284" t="str">
        <f t="shared" si="96"/>
        <v/>
      </c>
      <c r="GS4" s="479" t="str">
        <f t="shared" si="97"/>
        <v/>
      </c>
      <c r="GT4" s="496">
        <f t="shared" si="98"/>
        <v>0</v>
      </c>
      <c r="GU4" s="501">
        <f t="shared" si="99"/>
        <v>0</v>
      </c>
      <c r="GV4" s="491">
        <v>0</v>
      </c>
      <c r="GW4" s="491">
        <v>0</v>
      </c>
      <c r="GX4" s="501">
        <f t="shared" si="100"/>
        <v>0</v>
      </c>
      <c r="GY4" s="491">
        <v>0</v>
      </c>
      <c r="GZ4" s="491">
        <v>0</v>
      </c>
      <c r="HA4" s="491">
        <v>0</v>
      </c>
      <c r="HB4" s="495">
        <v>0</v>
      </c>
      <c r="HD4" s="325">
        <f t="shared" si="101"/>
        <v>385347000</v>
      </c>
    </row>
    <row r="5" spans="1:212" s="60" customFormat="1" ht="14.25" hidden="1" thickBot="1" x14ac:dyDescent="0.45">
      <c r="A5" s="283" t="s">
        <v>289</v>
      </c>
      <c r="B5" s="281" t="s">
        <v>288</v>
      </c>
      <c r="C5" s="282" t="s">
        <v>280</v>
      </c>
      <c r="D5" s="19">
        <v>0</v>
      </c>
      <c r="E5" s="19">
        <v>173926000</v>
      </c>
      <c r="F5" s="19">
        <v>584519000</v>
      </c>
      <c r="G5" s="19">
        <v>0</v>
      </c>
      <c r="H5" s="19">
        <v>0</v>
      </c>
      <c r="I5" s="19">
        <v>0</v>
      </c>
      <c r="J5" s="19">
        <v>157514000</v>
      </c>
      <c r="K5" s="19">
        <v>0</v>
      </c>
      <c r="L5" s="19"/>
      <c r="M5" s="19"/>
      <c r="N5" s="19"/>
      <c r="O5" s="19"/>
      <c r="P5" s="19"/>
      <c r="Q5" s="8">
        <f t="shared" si="0"/>
        <v>915959000</v>
      </c>
      <c r="R5" s="12">
        <v>0</v>
      </c>
      <c r="S5" s="68">
        <v>173926000</v>
      </c>
      <c r="T5" s="68">
        <v>0</v>
      </c>
      <c r="U5" s="68">
        <v>0</v>
      </c>
      <c r="V5" s="68">
        <v>45716000</v>
      </c>
      <c r="W5" s="13">
        <v>0</v>
      </c>
      <c r="X5" s="69">
        <v>0</v>
      </c>
      <c r="Y5" s="69">
        <v>0</v>
      </c>
      <c r="Z5" s="69">
        <v>157514000</v>
      </c>
      <c r="AA5" s="69">
        <v>0</v>
      </c>
      <c r="AB5" s="69"/>
      <c r="AC5" s="69"/>
      <c r="AD5" s="69"/>
      <c r="AE5" s="69"/>
      <c r="AF5" s="69"/>
      <c r="AG5" s="10">
        <f t="shared" si="1"/>
        <v>377156000</v>
      </c>
      <c r="AH5" s="6">
        <f t="shared" si="2"/>
        <v>0</v>
      </c>
      <c r="AI5" s="11">
        <v>0</v>
      </c>
      <c r="AJ5" s="7">
        <f t="shared" si="3"/>
        <v>0</v>
      </c>
      <c r="AK5" s="70">
        <f t="shared" si="4"/>
        <v>0</v>
      </c>
      <c r="AL5" s="71">
        <v>0</v>
      </c>
      <c r="AM5" s="71">
        <v>0</v>
      </c>
      <c r="AN5" s="71">
        <v>0</v>
      </c>
      <c r="AO5" s="71">
        <v>0</v>
      </c>
      <c r="AP5" s="71">
        <v>0</v>
      </c>
      <c r="AQ5" s="80">
        <v>0</v>
      </c>
      <c r="AR5" s="71">
        <v>0</v>
      </c>
      <c r="AS5" s="10">
        <f t="shared" si="5"/>
        <v>0</v>
      </c>
      <c r="AT5" s="6">
        <f t="shared" si="6"/>
        <v>173926000</v>
      </c>
      <c r="AU5" s="11">
        <v>173926000</v>
      </c>
      <c r="AV5" s="7">
        <f t="shared" si="7"/>
        <v>0</v>
      </c>
      <c r="AW5" s="70">
        <f t="shared" si="8"/>
        <v>173926000</v>
      </c>
      <c r="AX5" s="136">
        <v>173926000</v>
      </c>
      <c r="AY5" s="136">
        <v>0</v>
      </c>
      <c r="AZ5" s="136">
        <v>0</v>
      </c>
      <c r="BA5" s="136">
        <v>0</v>
      </c>
      <c r="BB5" s="80">
        <v>0</v>
      </c>
      <c r="BC5" s="136">
        <v>0</v>
      </c>
      <c r="BD5" s="79">
        <f t="shared" si="9"/>
        <v>0</v>
      </c>
      <c r="BE5" s="6">
        <f t="shared" si="10"/>
        <v>0</v>
      </c>
      <c r="BF5" s="11">
        <v>0</v>
      </c>
      <c r="BG5" s="7">
        <f t="shared" si="11"/>
        <v>0</v>
      </c>
      <c r="BH5" s="178">
        <f t="shared" si="12"/>
        <v>0</v>
      </c>
      <c r="BI5" s="136">
        <v>0</v>
      </c>
      <c r="BJ5" s="136">
        <v>0</v>
      </c>
      <c r="BK5" s="136">
        <v>0</v>
      </c>
      <c r="BL5" s="80">
        <v>0</v>
      </c>
      <c r="BM5" s="136">
        <v>0</v>
      </c>
      <c r="BN5" s="79">
        <f t="shared" si="13"/>
        <v>0</v>
      </c>
      <c r="BO5" s="6">
        <f t="shared" si="14"/>
        <v>0</v>
      </c>
      <c r="BP5" s="11">
        <v>0</v>
      </c>
      <c r="BQ5" s="7">
        <f t="shared" si="15"/>
        <v>0</v>
      </c>
      <c r="BR5" s="178">
        <f t="shared" si="16"/>
        <v>0</v>
      </c>
      <c r="BS5" s="136">
        <v>0</v>
      </c>
      <c r="BT5" s="136">
        <v>0</v>
      </c>
      <c r="BU5" s="80">
        <v>0</v>
      </c>
      <c r="BV5" s="136">
        <v>0</v>
      </c>
      <c r="BW5" s="79">
        <f t="shared" si="17"/>
        <v>0</v>
      </c>
      <c r="BX5" s="6">
        <f t="shared" si="18"/>
        <v>45716000</v>
      </c>
      <c r="BY5" s="11">
        <v>45716000</v>
      </c>
      <c r="BZ5" s="7">
        <f t="shared" si="19"/>
        <v>0</v>
      </c>
      <c r="CA5" s="178">
        <f t="shared" si="20"/>
        <v>0</v>
      </c>
      <c r="CB5" s="80">
        <v>0</v>
      </c>
      <c r="CC5" s="79">
        <f t="shared" si="21"/>
        <v>45716000</v>
      </c>
      <c r="CD5" s="9">
        <f t="shared" si="22"/>
        <v>0</v>
      </c>
      <c r="CE5" s="13"/>
      <c r="CF5" s="21">
        <f t="shared" si="23"/>
        <v>0</v>
      </c>
      <c r="CG5" s="70">
        <f t="shared" si="24"/>
        <v>0</v>
      </c>
      <c r="CH5" s="71"/>
      <c r="CI5" s="136"/>
      <c r="CJ5" s="136"/>
      <c r="CK5" s="136"/>
      <c r="CL5" s="177"/>
      <c r="CM5" s="80"/>
      <c r="CN5" s="136"/>
      <c r="CO5" s="20">
        <f t="shared" si="25"/>
        <v>0</v>
      </c>
      <c r="CP5" s="107">
        <f t="shared" si="26"/>
        <v>0</v>
      </c>
      <c r="CQ5" s="13"/>
      <c r="CR5" s="108">
        <f t="shared" si="27"/>
        <v>0</v>
      </c>
      <c r="CS5" s="109">
        <f t="shared" si="28"/>
        <v>0</v>
      </c>
      <c r="CT5" s="136"/>
      <c r="CU5" s="136"/>
      <c r="CV5" s="136"/>
      <c r="CW5" s="177"/>
      <c r="CX5" s="80"/>
      <c r="CY5" s="13"/>
      <c r="CZ5" s="110">
        <f t="shared" si="29"/>
        <v>0</v>
      </c>
      <c r="DA5" s="6">
        <f t="shared" si="30"/>
        <v>0</v>
      </c>
      <c r="DB5" s="11">
        <v>0</v>
      </c>
      <c r="DC5" s="7">
        <f t="shared" si="31"/>
        <v>0</v>
      </c>
      <c r="DD5" s="178">
        <f t="shared" si="32"/>
        <v>0</v>
      </c>
      <c r="DE5" s="136">
        <v>0</v>
      </c>
      <c r="DF5" s="136">
        <v>0</v>
      </c>
      <c r="DG5" s="136">
        <v>0</v>
      </c>
      <c r="DH5" s="80">
        <v>0</v>
      </c>
      <c r="DI5" s="136">
        <v>0</v>
      </c>
      <c r="DJ5" s="79">
        <f t="shared" si="33"/>
        <v>0</v>
      </c>
      <c r="DK5" s="6">
        <f t="shared" si="34"/>
        <v>157514000</v>
      </c>
      <c r="DL5" s="11">
        <v>157514000</v>
      </c>
      <c r="DM5" s="7">
        <f t="shared" si="35"/>
        <v>0</v>
      </c>
      <c r="DN5" s="178">
        <f t="shared" si="36"/>
        <v>157514000</v>
      </c>
      <c r="DO5" s="136">
        <v>157514000</v>
      </c>
      <c r="DP5" s="136">
        <v>0</v>
      </c>
      <c r="DQ5" s="80">
        <v>0</v>
      </c>
      <c r="DR5" s="11">
        <v>0</v>
      </c>
      <c r="DS5" s="8">
        <f t="shared" si="37"/>
        <v>0</v>
      </c>
      <c r="DT5" s="6">
        <f t="shared" si="38"/>
        <v>0</v>
      </c>
      <c r="DU5" s="11">
        <v>0</v>
      </c>
      <c r="DV5" s="7">
        <f t="shared" si="39"/>
        <v>0</v>
      </c>
      <c r="DW5" s="178">
        <f t="shared" si="40"/>
        <v>0</v>
      </c>
      <c r="DX5" s="80">
        <v>0</v>
      </c>
      <c r="DY5" s="79">
        <f t="shared" si="41"/>
        <v>0</v>
      </c>
      <c r="DZ5" s="135">
        <f t="shared" si="42"/>
        <v>0</v>
      </c>
      <c r="EA5" s="136"/>
      <c r="EB5" s="70">
        <f t="shared" si="43"/>
        <v>0</v>
      </c>
      <c r="EC5" s="109">
        <f t="shared" si="44"/>
        <v>0</v>
      </c>
      <c r="ED5" s="136"/>
      <c r="EE5" s="71"/>
      <c r="EF5" s="71"/>
      <c r="EG5" s="188"/>
      <c r="EH5" s="80"/>
      <c r="EI5" s="468">
        <f t="shared" si="45"/>
        <v>0</v>
      </c>
      <c r="EJ5" s="135">
        <f t="shared" si="46"/>
        <v>0</v>
      </c>
      <c r="EK5" s="136"/>
      <c r="EL5" s="70">
        <f t="shared" si="47"/>
        <v>0</v>
      </c>
      <c r="EM5" s="109">
        <f t="shared" si="48"/>
        <v>0</v>
      </c>
      <c r="EN5" s="71"/>
      <c r="EO5" s="80"/>
      <c r="EP5" s="468">
        <f t="shared" si="49"/>
        <v>0</v>
      </c>
      <c r="EQ5" s="135">
        <f t="shared" si="50"/>
        <v>0</v>
      </c>
      <c r="ER5" s="136"/>
      <c r="ES5" s="70">
        <f t="shared" si="51"/>
        <v>0</v>
      </c>
      <c r="ET5" s="109">
        <f t="shared" si="52"/>
        <v>0</v>
      </c>
      <c r="EU5" s="80"/>
      <c r="EV5" s="468">
        <f t="shared" si="53"/>
        <v>0</v>
      </c>
      <c r="EW5" s="135">
        <f t="shared" si="54"/>
        <v>0</v>
      </c>
      <c r="EX5" s="136"/>
      <c r="EY5" s="70">
        <f t="shared" si="55"/>
        <v>0</v>
      </c>
      <c r="EZ5" s="109">
        <f t="shared" si="56"/>
        <v>0</v>
      </c>
      <c r="FA5" s="71"/>
      <c r="FB5" s="80"/>
      <c r="FC5" s="468">
        <f t="shared" si="57"/>
        <v>0</v>
      </c>
      <c r="FD5" s="135">
        <f t="shared" si="58"/>
        <v>0</v>
      </c>
      <c r="FE5" s="136"/>
      <c r="FF5" s="70">
        <f t="shared" si="59"/>
        <v>0</v>
      </c>
      <c r="FG5" s="109">
        <f t="shared" si="60"/>
        <v>0</v>
      </c>
      <c r="FH5" s="80"/>
      <c r="FI5" s="468">
        <f t="shared" si="61"/>
        <v>0</v>
      </c>
      <c r="FJ5" s="6">
        <f t="shared" si="62"/>
        <v>377156000</v>
      </c>
      <c r="FK5" s="22">
        <f t="shared" si="63"/>
        <v>219642000</v>
      </c>
      <c r="FL5" s="138">
        <f t="shared" si="64"/>
        <v>157514000</v>
      </c>
      <c r="FM5" s="64">
        <f t="shared" si="65"/>
        <v>0</v>
      </c>
      <c r="FN5" s="64">
        <f t="shared" si="66"/>
        <v>0</v>
      </c>
      <c r="FO5" s="9">
        <f t="shared" si="67"/>
        <v>331440000</v>
      </c>
      <c r="FP5" s="64">
        <f t="shared" si="68"/>
        <v>173926000</v>
      </c>
      <c r="FQ5" s="118">
        <f t="shared" si="69"/>
        <v>173926000</v>
      </c>
      <c r="FR5" s="118">
        <f t="shared" si="70"/>
        <v>0</v>
      </c>
      <c r="FS5" s="284" t="str">
        <f t="shared" si="71"/>
        <v/>
      </c>
      <c r="FT5" s="189">
        <f t="shared" si="72"/>
        <v>157514000</v>
      </c>
      <c r="FU5" s="190">
        <f t="shared" si="73"/>
        <v>157514000</v>
      </c>
      <c r="FV5" s="190">
        <f t="shared" si="74"/>
        <v>0</v>
      </c>
      <c r="FW5" s="284" t="str">
        <f t="shared" si="75"/>
        <v/>
      </c>
      <c r="FX5" s="64">
        <f t="shared" si="76"/>
        <v>0</v>
      </c>
      <c r="FY5" s="189">
        <f t="shared" si="77"/>
        <v>0</v>
      </c>
      <c r="FZ5" s="189">
        <f t="shared" si="78"/>
        <v>0</v>
      </c>
      <c r="GA5" s="284" t="str">
        <f t="shared" si="79"/>
        <v/>
      </c>
      <c r="GB5" s="64">
        <f t="shared" si="80"/>
        <v>0</v>
      </c>
      <c r="GC5" s="189">
        <f t="shared" si="81"/>
        <v>0</v>
      </c>
      <c r="GD5" s="189">
        <f t="shared" si="82"/>
        <v>0</v>
      </c>
      <c r="GE5" s="284" t="str">
        <f t="shared" si="83"/>
        <v/>
      </c>
      <c r="GF5" s="285" t="str">
        <f t="shared" si="84"/>
        <v/>
      </c>
      <c r="GG5" s="6">
        <f t="shared" si="85"/>
        <v>0</v>
      </c>
      <c r="GH5" s="22">
        <f t="shared" si="86"/>
        <v>0</v>
      </c>
      <c r="GI5" s="138">
        <f t="shared" si="87"/>
        <v>0</v>
      </c>
      <c r="GJ5" s="9">
        <f t="shared" si="88"/>
        <v>45716000</v>
      </c>
      <c r="GK5" s="64">
        <f t="shared" si="89"/>
        <v>45716000</v>
      </c>
      <c r="GL5" s="286" t="str">
        <f t="shared" si="90"/>
        <v/>
      </c>
      <c r="GM5" s="64">
        <f t="shared" si="91"/>
        <v>0</v>
      </c>
      <c r="GN5" s="284" t="str">
        <f t="shared" si="92"/>
        <v/>
      </c>
      <c r="GO5" s="64">
        <f t="shared" si="93"/>
        <v>0</v>
      </c>
      <c r="GP5" s="284" t="str">
        <f t="shared" si="94"/>
        <v/>
      </c>
      <c r="GQ5" s="64">
        <f t="shared" si="95"/>
        <v>0</v>
      </c>
      <c r="GR5" s="284" t="str">
        <f t="shared" si="96"/>
        <v/>
      </c>
      <c r="GS5" s="479" t="str">
        <f t="shared" si="97"/>
        <v/>
      </c>
      <c r="GT5" s="496">
        <f t="shared" si="98"/>
        <v>0</v>
      </c>
      <c r="GU5" s="501">
        <f t="shared" si="99"/>
        <v>0</v>
      </c>
      <c r="GV5" s="491">
        <v>0</v>
      </c>
      <c r="GW5" s="491">
        <v>0</v>
      </c>
      <c r="GX5" s="501">
        <f t="shared" si="100"/>
        <v>0</v>
      </c>
      <c r="GY5" s="491">
        <v>0</v>
      </c>
      <c r="GZ5" s="491">
        <v>0</v>
      </c>
      <c r="HA5" s="491">
        <v>0</v>
      </c>
      <c r="HB5" s="495">
        <v>0</v>
      </c>
      <c r="HD5" s="325">
        <f t="shared" si="101"/>
        <v>0</v>
      </c>
    </row>
    <row r="6" spans="1:212" s="60" customFormat="1" ht="14.25" hidden="1" thickBot="1" x14ac:dyDescent="0.45">
      <c r="A6" s="283" t="s">
        <v>291</v>
      </c>
      <c r="B6" s="281" t="s">
        <v>290</v>
      </c>
      <c r="C6" s="282" t="s">
        <v>280</v>
      </c>
      <c r="D6" s="19">
        <v>0</v>
      </c>
      <c r="E6" s="19">
        <v>285949000</v>
      </c>
      <c r="F6" s="19">
        <v>305319000</v>
      </c>
      <c r="G6" s="19">
        <v>0</v>
      </c>
      <c r="H6" s="19">
        <v>0</v>
      </c>
      <c r="I6" s="19">
        <v>0</v>
      </c>
      <c r="J6" s="19">
        <v>55314000</v>
      </c>
      <c r="K6" s="19">
        <v>0</v>
      </c>
      <c r="L6" s="19"/>
      <c r="M6" s="19"/>
      <c r="N6" s="19"/>
      <c r="O6" s="19"/>
      <c r="P6" s="19"/>
      <c r="Q6" s="8">
        <f>SUM(D6:P6)</f>
        <v>646582000</v>
      </c>
      <c r="R6" s="12">
        <v>0</v>
      </c>
      <c r="S6" s="68">
        <v>285949000</v>
      </c>
      <c r="T6" s="68">
        <v>0</v>
      </c>
      <c r="U6" s="68">
        <v>0</v>
      </c>
      <c r="V6" s="68">
        <v>8441000</v>
      </c>
      <c r="W6" s="13">
        <v>0</v>
      </c>
      <c r="X6" s="69">
        <v>0</v>
      </c>
      <c r="Y6" s="69">
        <v>0</v>
      </c>
      <c r="Z6" s="69">
        <v>55314000</v>
      </c>
      <c r="AA6" s="69">
        <v>0</v>
      </c>
      <c r="AB6" s="69"/>
      <c r="AC6" s="69"/>
      <c r="AD6" s="69"/>
      <c r="AE6" s="69"/>
      <c r="AF6" s="69"/>
      <c r="AG6" s="10">
        <f>SUM(R6:AF6)</f>
        <v>349704000</v>
      </c>
      <c r="AH6" s="6">
        <f>R6</f>
        <v>0</v>
      </c>
      <c r="AI6" s="11">
        <v>0</v>
      </c>
      <c r="AJ6" s="7">
        <f>AH6-AI6</f>
        <v>0</v>
      </c>
      <c r="AK6" s="70">
        <f>SUM(AL6:AQ6)</f>
        <v>0</v>
      </c>
      <c r="AL6" s="71">
        <v>0</v>
      </c>
      <c r="AM6" s="71">
        <v>0</v>
      </c>
      <c r="AN6" s="71">
        <v>0</v>
      </c>
      <c r="AO6" s="71">
        <v>0</v>
      </c>
      <c r="AP6" s="71">
        <v>0</v>
      </c>
      <c r="AQ6" s="80">
        <v>0</v>
      </c>
      <c r="AR6" s="71">
        <v>0</v>
      </c>
      <c r="AS6" s="10">
        <f>AI6-AK6</f>
        <v>0</v>
      </c>
      <c r="AT6" s="6">
        <f>S6</f>
        <v>285949000</v>
      </c>
      <c r="AU6" s="11">
        <v>285949000</v>
      </c>
      <c r="AV6" s="7">
        <f>AT6-AU6</f>
        <v>0</v>
      </c>
      <c r="AW6" s="70">
        <f>SUM(AX6:BB6)</f>
        <v>285949000</v>
      </c>
      <c r="AX6" s="136">
        <v>285949000</v>
      </c>
      <c r="AY6" s="136">
        <v>0</v>
      </c>
      <c r="AZ6" s="136">
        <v>0</v>
      </c>
      <c r="BA6" s="136">
        <v>0</v>
      </c>
      <c r="BB6" s="80">
        <v>0</v>
      </c>
      <c r="BC6" s="136">
        <v>0</v>
      </c>
      <c r="BD6" s="79">
        <f>AU6-AW6</f>
        <v>0</v>
      </c>
      <c r="BE6" s="6">
        <f>T6</f>
        <v>0</v>
      </c>
      <c r="BF6" s="11">
        <v>0</v>
      </c>
      <c r="BG6" s="7">
        <f>BE6-BF6</f>
        <v>0</v>
      </c>
      <c r="BH6" s="178">
        <f>SUM(BI6:BL6)</f>
        <v>0</v>
      </c>
      <c r="BI6" s="136">
        <v>0</v>
      </c>
      <c r="BJ6" s="136">
        <v>0</v>
      </c>
      <c r="BK6" s="136">
        <v>0</v>
      </c>
      <c r="BL6" s="80">
        <v>0</v>
      </c>
      <c r="BM6" s="136">
        <v>0</v>
      </c>
      <c r="BN6" s="79">
        <f>BF6-BH6</f>
        <v>0</v>
      </c>
      <c r="BO6" s="6">
        <f>U6</f>
        <v>0</v>
      </c>
      <c r="BP6" s="11">
        <v>0</v>
      </c>
      <c r="BQ6" s="7">
        <f>BO6-BP6</f>
        <v>0</v>
      </c>
      <c r="BR6" s="178">
        <f>SUM(BS6:BU6)</f>
        <v>0</v>
      </c>
      <c r="BS6" s="136">
        <v>0</v>
      </c>
      <c r="BT6" s="136">
        <v>0</v>
      </c>
      <c r="BU6" s="80">
        <v>0</v>
      </c>
      <c r="BV6" s="136">
        <v>0</v>
      </c>
      <c r="BW6" s="79">
        <f>BP6-BR6</f>
        <v>0</v>
      </c>
      <c r="BX6" s="6">
        <f>V6</f>
        <v>8441000</v>
      </c>
      <c r="BY6" s="11">
        <v>8441000</v>
      </c>
      <c r="BZ6" s="7">
        <f>BX6-BY6</f>
        <v>0</v>
      </c>
      <c r="CA6" s="178">
        <f>SUM(CB6:CB6)</f>
        <v>8441000</v>
      </c>
      <c r="CB6" s="80">
        <v>8441000</v>
      </c>
      <c r="CC6" s="79">
        <f>BY6-CA6</f>
        <v>0</v>
      </c>
      <c r="CD6" s="9">
        <f>W6</f>
        <v>0</v>
      </c>
      <c r="CE6" s="13"/>
      <c r="CF6" s="21">
        <f>CD6-CE6</f>
        <v>0</v>
      </c>
      <c r="CG6" s="70">
        <f>SUM(CH6:CM6)</f>
        <v>0</v>
      </c>
      <c r="CH6" s="71"/>
      <c r="CI6" s="136"/>
      <c r="CJ6" s="136"/>
      <c r="CK6" s="136"/>
      <c r="CL6" s="177"/>
      <c r="CM6" s="80"/>
      <c r="CN6" s="136"/>
      <c r="CO6" s="20">
        <f>CE6-CG6</f>
        <v>0</v>
      </c>
      <c r="CP6" s="107">
        <f>X6</f>
        <v>0</v>
      </c>
      <c r="CQ6" s="13"/>
      <c r="CR6" s="108">
        <f>CP6-CQ6</f>
        <v>0</v>
      </c>
      <c r="CS6" s="109">
        <f>SUM(CT6:CX6)</f>
        <v>0</v>
      </c>
      <c r="CT6" s="136"/>
      <c r="CU6" s="136"/>
      <c r="CV6" s="136"/>
      <c r="CW6" s="177"/>
      <c r="CX6" s="80"/>
      <c r="CY6" s="13"/>
      <c r="CZ6" s="110">
        <f>CQ6-CS6</f>
        <v>0</v>
      </c>
      <c r="DA6" s="6">
        <f>Y6</f>
        <v>0</v>
      </c>
      <c r="DB6" s="11">
        <v>0</v>
      </c>
      <c r="DC6" s="7">
        <f>DA6-DB6</f>
        <v>0</v>
      </c>
      <c r="DD6" s="178">
        <f>SUM(DE6:DH6)</f>
        <v>0</v>
      </c>
      <c r="DE6" s="136">
        <v>0</v>
      </c>
      <c r="DF6" s="136">
        <v>0</v>
      </c>
      <c r="DG6" s="136">
        <v>0</v>
      </c>
      <c r="DH6" s="80">
        <v>0</v>
      </c>
      <c r="DI6" s="136">
        <v>0</v>
      </c>
      <c r="DJ6" s="79">
        <f>DB6-DD6</f>
        <v>0</v>
      </c>
      <c r="DK6" s="6">
        <f>Z6</f>
        <v>55314000</v>
      </c>
      <c r="DL6" s="11">
        <v>55314000</v>
      </c>
      <c r="DM6" s="7">
        <f>DK6-DL6</f>
        <v>0</v>
      </c>
      <c r="DN6" s="178">
        <f>SUM(DO6:DQ6)</f>
        <v>55314000</v>
      </c>
      <c r="DO6" s="136">
        <v>55314000</v>
      </c>
      <c r="DP6" s="136">
        <v>0</v>
      </c>
      <c r="DQ6" s="80">
        <v>0</v>
      </c>
      <c r="DR6" s="11">
        <v>0</v>
      </c>
      <c r="DS6" s="8">
        <f>DL6-DN6</f>
        <v>0</v>
      </c>
      <c r="DT6" s="6">
        <f>AA6</f>
        <v>0</v>
      </c>
      <c r="DU6" s="11">
        <v>0</v>
      </c>
      <c r="DV6" s="7">
        <f>DT6-DU6</f>
        <v>0</v>
      </c>
      <c r="DW6" s="178">
        <f>SUM(DX6:DX6)</f>
        <v>0</v>
      </c>
      <c r="DX6" s="80">
        <v>0</v>
      </c>
      <c r="DY6" s="79">
        <f>DU6-DW6</f>
        <v>0</v>
      </c>
      <c r="DZ6" s="135">
        <f>AB6</f>
        <v>0</v>
      </c>
      <c r="EA6" s="136"/>
      <c r="EB6" s="70">
        <f>DZ6-EA6</f>
        <v>0</v>
      </c>
      <c r="EC6" s="109">
        <f>SUM(ED6:EH6)</f>
        <v>0</v>
      </c>
      <c r="ED6" s="136"/>
      <c r="EE6" s="71"/>
      <c r="EF6" s="71"/>
      <c r="EG6" s="188"/>
      <c r="EH6" s="80"/>
      <c r="EI6" s="468">
        <f>EA6-EC6</f>
        <v>0</v>
      </c>
      <c r="EJ6" s="135">
        <f>AC6</f>
        <v>0</v>
      </c>
      <c r="EK6" s="136"/>
      <c r="EL6" s="70">
        <f>EJ6-EK6</f>
        <v>0</v>
      </c>
      <c r="EM6" s="109">
        <f>SUM(EN6:EO6)</f>
        <v>0</v>
      </c>
      <c r="EN6" s="71"/>
      <c r="EO6" s="80"/>
      <c r="EP6" s="468">
        <f>EK6-EM6</f>
        <v>0</v>
      </c>
      <c r="EQ6" s="135">
        <f>AD6</f>
        <v>0</v>
      </c>
      <c r="ER6" s="136"/>
      <c r="ES6" s="70">
        <f>EQ6-ER6</f>
        <v>0</v>
      </c>
      <c r="ET6" s="109">
        <f>SUM(EU6:EU6)</f>
        <v>0</v>
      </c>
      <c r="EU6" s="80"/>
      <c r="EV6" s="468">
        <f>ER6-ET6</f>
        <v>0</v>
      </c>
      <c r="EW6" s="135">
        <f>AE6</f>
        <v>0</v>
      </c>
      <c r="EX6" s="136"/>
      <c r="EY6" s="70">
        <f>EW6-EX6</f>
        <v>0</v>
      </c>
      <c r="EZ6" s="109">
        <f>SUM(FA6:FB6)</f>
        <v>0</v>
      </c>
      <c r="FA6" s="71"/>
      <c r="FB6" s="80"/>
      <c r="FC6" s="468">
        <f>EX6-EZ6</f>
        <v>0</v>
      </c>
      <c r="FD6" s="135">
        <f>AF6</f>
        <v>0</v>
      </c>
      <c r="FE6" s="136"/>
      <c r="FF6" s="70">
        <f>FD6-FE6</f>
        <v>0</v>
      </c>
      <c r="FG6" s="109">
        <f>SUM(FH6:FH6)</f>
        <v>0</v>
      </c>
      <c r="FH6" s="80"/>
      <c r="FI6" s="468">
        <f>FE6-FG6</f>
        <v>0</v>
      </c>
      <c r="FJ6" s="6">
        <f>SUM(FK6:FN6)</f>
        <v>349704000</v>
      </c>
      <c r="FK6" s="22">
        <f>AI6+AU6+BF6+BP6+BY6</f>
        <v>294390000</v>
      </c>
      <c r="FL6" s="138">
        <f>CE6+CQ6+DB6+DL6+DU6</f>
        <v>55314000</v>
      </c>
      <c r="FM6" s="64">
        <f>EA6+EK6+ER6</f>
        <v>0</v>
      </c>
      <c r="FN6" s="64">
        <f>EX6+FE6</f>
        <v>0</v>
      </c>
      <c r="FO6" s="9">
        <f>FP6+FT6+FX6+GB6</f>
        <v>349704000</v>
      </c>
      <c r="FP6" s="64">
        <f>FQ6+FR6</f>
        <v>294390000</v>
      </c>
      <c r="FQ6" s="118">
        <f>SUM(AL6:AP6)+SUM(AX6:BA6)+SUM(BI6:BK6)+SUM(BS6:BT6)</f>
        <v>285949000</v>
      </c>
      <c r="FR6" s="118">
        <f>AQ6+BB6+BL6+BU6+CB6</f>
        <v>8441000</v>
      </c>
      <c r="FS6" s="284" t="str">
        <f>IF(FK6&lt;FP6,"過払！","")</f>
        <v/>
      </c>
      <c r="FT6" s="189">
        <f>FU6+FV6</f>
        <v>55314000</v>
      </c>
      <c r="FU6" s="190">
        <f>SUM(CH6:CL6)+SUM(CT6:CW6)+SUM(DE6:DG6)+SUM(DO6:DP6)</f>
        <v>55314000</v>
      </c>
      <c r="FV6" s="190">
        <f>CM6+CX6+DH6+DQ6+DX6</f>
        <v>0</v>
      </c>
      <c r="FW6" s="284" t="str">
        <f>IF(FL6&lt;FT6,"過払！","")</f>
        <v/>
      </c>
      <c r="FX6" s="64">
        <f>SUM(FY6:FZ6)</f>
        <v>0</v>
      </c>
      <c r="FY6" s="189">
        <f>SUM(ED6:EG6)+SUM(EN6)</f>
        <v>0</v>
      </c>
      <c r="FZ6" s="189">
        <f>EH6+EO6+EU6</f>
        <v>0</v>
      </c>
      <c r="GA6" s="284" t="str">
        <f>IF(FM6&lt;FX6,"過払！","")</f>
        <v/>
      </c>
      <c r="GB6" s="64">
        <f>SUM(GC6:GD6)</f>
        <v>0</v>
      </c>
      <c r="GC6" s="189">
        <f>SUM(FA6)</f>
        <v>0</v>
      </c>
      <c r="GD6" s="189">
        <f>FB6+FH6</f>
        <v>0</v>
      </c>
      <c r="GE6" s="284" t="str">
        <f>IF(FN6&lt;GB6,"過払！","")</f>
        <v/>
      </c>
      <c r="GF6" s="285" t="str">
        <f>IF(FJ6&lt;FO6,"過払！","")</f>
        <v/>
      </c>
      <c r="GG6" s="6">
        <f>SUM(GH6:GI6)</f>
        <v>0</v>
      </c>
      <c r="GH6" s="22">
        <f>AR6+BC6+BM6+BV6</f>
        <v>0</v>
      </c>
      <c r="GI6" s="138">
        <f>CN6+CY6+DI6+DR6</f>
        <v>0</v>
      </c>
      <c r="GJ6" s="9">
        <f>GK6+GM6+GO6+GQ6</f>
        <v>0</v>
      </c>
      <c r="GK6" s="64">
        <f>AS6+BD6+BN6+BW6+CC6</f>
        <v>0</v>
      </c>
      <c r="GL6" s="286" t="str">
        <f>IF(FK6-FP6&lt;GK6,"未払多！","")</f>
        <v/>
      </c>
      <c r="GM6" s="64">
        <f>CO6+CZ6+DJ6+DS6+DY6</f>
        <v>0</v>
      </c>
      <c r="GN6" s="284" t="str">
        <f>IF(FL6-FT6&lt;GM6,"未払多！","")</f>
        <v/>
      </c>
      <c r="GO6" s="64">
        <f>EI6+EP6+EV6</f>
        <v>0</v>
      </c>
      <c r="GP6" s="284" t="str">
        <f>IF(FT6-FM6&lt;GO6,"未払多！","")</f>
        <v/>
      </c>
      <c r="GQ6" s="64">
        <f>FC6+FI6</f>
        <v>0</v>
      </c>
      <c r="GR6" s="284" t="str">
        <f>IF(FN6-GB6&lt;GQ6,"未払多！","")</f>
        <v/>
      </c>
      <c r="GS6" s="479" t="str">
        <f>IF(FJ6-FO6&lt;GJ6,"未払多！","")</f>
        <v/>
      </c>
      <c r="GT6" s="496">
        <f>GU6+GX6</f>
        <v>0</v>
      </c>
      <c r="GU6" s="501">
        <f>SUM(GV6:GW6)</f>
        <v>0</v>
      </c>
      <c r="GV6" s="491">
        <v>0</v>
      </c>
      <c r="GW6" s="491">
        <v>0</v>
      </c>
      <c r="GX6" s="501">
        <f>SUM(GY6:HB6)</f>
        <v>0</v>
      </c>
      <c r="GY6" s="491">
        <v>0</v>
      </c>
      <c r="GZ6" s="491">
        <v>0</v>
      </c>
      <c r="HA6" s="491">
        <v>0</v>
      </c>
      <c r="HB6" s="495">
        <v>0</v>
      </c>
      <c r="HD6" s="325">
        <f t="shared" si="101"/>
        <v>8441000</v>
      </c>
    </row>
    <row r="7" spans="1:212" s="60" customFormat="1" ht="14.25" hidden="1" thickBot="1" x14ac:dyDescent="0.45">
      <c r="A7" s="283" t="s">
        <v>293</v>
      </c>
      <c r="B7" s="281" t="s">
        <v>292</v>
      </c>
      <c r="C7" s="282" t="s">
        <v>280</v>
      </c>
      <c r="D7" s="19">
        <v>0</v>
      </c>
      <c r="E7" s="19">
        <v>209676000</v>
      </c>
      <c r="F7" s="19">
        <v>258740000</v>
      </c>
      <c r="G7" s="19">
        <v>0</v>
      </c>
      <c r="H7" s="19">
        <v>0</v>
      </c>
      <c r="I7" s="19">
        <v>0</v>
      </c>
      <c r="J7" s="19">
        <v>58655000</v>
      </c>
      <c r="K7" s="19">
        <v>0</v>
      </c>
      <c r="L7" s="19"/>
      <c r="M7" s="19"/>
      <c r="N7" s="19"/>
      <c r="O7" s="19"/>
      <c r="P7" s="19"/>
      <c r="Q7" s="8">
        <f>SUM(D7:P7)</f>
        <v>527071000</v>
      </c>
      <c r="R7" s="12">
        <v>0</v>
      </c>
      <c r="S7" s="68">
        <v>209676000</v>
      </c>
      <c r="T7" s="68">
        <v>0</v>
      </c>
      <c r="U7" s="68">
        <v>0</v>
      </c>
      <c r="V7" s="68">
        <v>20958000</v>
      </c>
      <c r="W7" s="13">
        <v>0</v>
      </c>
      <c r="X7" s="69">
        <v>0</v>
      </c>
      <c r="Y7" s="69">
        <v>0</v>
      </c>
      <c r="Z7" s="69">
        <v>20141000</v>
      </c>
      <c r="AA7" s="69">
        <v>38514000</v>
      </c>
      <c r="AB7" s="69"/>
      <c r="AC7" s="69"/>
      <c r="AD7" s="69"/>
      <c r="AE7" s="69"/>
      <c r="AF7" s="69"/>
      <c r="AG7" s="10">
        <f>SUM(R7:AF7)</f>
        <v>289289000</v>
      </c>
      <c r="AH7" s="6">
        <f>R7</f>
        <v>0</v>
      </c>
      <c r="AI7" s="11">
        <v>0</v>
      </c>
      <c r="AJ7" s="7">
        <f>AH7-AI7</f>
        <v>0</v>
      </c>
      <c r="AK7" s="70">
        <f>SUM(AL7:AQ7)</f>
        <v>0</v>
      </c>
      <c r="AL7" s="71">
        <v>0</v>
      </c>
      <c r="AM7" s="71">
        <v>0</v>
      </c>
      <c r="AN7" s="71">
        <v>0</v>
      </c>
      <c r="AO7" s="71">
        <v>0</v>
      </c>
      <c r="AP7" s="71">
        <v>0</v>
      </c>
      <c r="AQ7" s="80">
        <v>0</v>
      </c>
      <c r="AR7" s="71">
        <v>0</v>
      </c>
      <c r="AS7" s="10">
        <f>AI7-AK7</f>
        <v>0</v>
      </c>
      <c r="AT7" s="6">
        <f>S7</f>
        <v>209676000</v>
      </c>
      <c r="AU7" s="11">
        <v>209676000</v>
      </c>
      <c r="AV7" s="7">
        <f>AT7-AU7</f>
        <v>0</v>
      </c>
      <c r="AW7" s="70">
        <f>SUM(AX7:BB7)</f>
        <v>209676000</v>
      </c>
      <c r="AX7" s="136">
        <v>209676000</v>
      </c>
      <c r="AY7" s="136">
        <v>0</v>
      </c>
      <c r="AZ7" s="136">
        <v>0</v>
      </c>
      <c r="BA7" s="136">
        <v>0</v>
      </c>
      <c r="BB7" s="80">
        <v>0</v>
      </c>
      <c r="BC7" s="136">
        <v>0</v>
      </c>
      <c r="BD7" s="79">
        <f>AU7-AW7</f>
        <v>0</v>
      </c>
      <c r="BE7" s="6">
        <f>T7</f>
        <v>0</v>
      </c>
      <c r="BF7" s="11">
        <v>0</v>
      </c>
      <c r="BG7" s="7">
        <f>BE7-BF7</f>
        <v>0</v>
      </c>
      <c r="BH7" s="178">
        <f>SUM(BI7:BL7)</f>
        <v>0</v>
      </c>
      <c r="BI7" s="136">
        <v>0</v>
      </c>
      <c r="BJ7" s="136">
        <v>0</v>
      </c>
      <c r="BK7" s="136">
        <v>0</v>
      </c>
      <c r="BL7" s="80">
        <v>0</v>
      </c>
      <c r="BM7" s="136">
        <v>0</v>
      </c>
      <c r="BN7" s="79">
        <f>BF7-BH7</f>
        <v>0</v>
      </c>
      <c r="BO7" s="6">
        <f>U7</f>
        <v>0</v>
      </c>
      <c r="BP7" s="11">
        <v>0</v>
      </c>
      <c r="BQ7" s="7">
        <f>BO7-BP7</f>
        <v>0</v>
      </c>
      <c r="BR7" s="178">
        <f>SUM(BS7:BU7)</f>
        <v>0</v>
      </c>
      <c r="BS7" s="136">
        <v>0</v>
      </c>
      <c r="BT7" s="136">
        <v>0</v>
      </c>
      <c r="BU7" s="80">
        <v>0</v>
      </c>
      <c r="BV7" s="136">
        <v>0</v>
      </c>
      <c r="BW7" s="79">
        <f>BP7-BR7</f>
        <v>0</v>
      </c>
      <c r="BX7" s="6">
        <f>V7</f>
        <v>20958000</v>
      </c>
      <c r="BY7" s="11">
        <v>20958000</v>
      </c>
      <c r="BZ7" s="7">
        <f>BX7-BY7</f>
        <v>0</v>
      </c>
      <c r="CA7" s="178">
        <f>SUM(CB7:CB7)</f>
        <v>0</v>
      </c>
      <c r="CB7" s="80">
        <v>0</v>
      </c>
      <c r="CC7" s="79">
        <f>BY7-CA7</f>
        <v>20958000</v>
      </c>
      <c r="CD7" s="9">
        <f>W7</f>
        <v>0</v>
      </c>
      <c r="CE7" s="13"/>
      <c r="CF7" s="21">
        <f>CD7-CE7</f>
        <v>0</v>
      </c>
      <c r="CG7" s="70">
        <f>SUM(CH7:CM7)</f>
        <v>0</v>
      </c>
      <c r="CH7" s="71"/>
      <c r="CI7" s="136"/>
      <c r="CJ7" s="136"/>
      <c r="CK7" s="136"/>
      <c r="CL7" s="177"/>
      <c r="CM7" s="80"/>
      <c r="CN7" s="136"/>
      <c r="CO7" s="20">
        <f>CE7-CG7</f>
        <v>0</v>
      </c>
      <c r="CP7" s="107">
        <f>X7</f>
        <v>0</v>
      </c>
      <c r="CQ7" s="13"/>
      <c r="CR7" s="108">
        <f>CP7-CQ7</f>
        <v>0</v>
      </c>
      <c r="CS7" s="109">
        <f>SUM(CT7:CX7)</f>
        <v>0</v>
      </c>
      <c r="CT7" s="136"/>
      <c r="CU7" s="136"/>
      <c r="CV7" s="136"/>
      <c r="CW7" s="177"/>
      <c r="CX7" s="80"/>
      <c r="CY7" s="13"/>
      <c r="CZ7" s="110">
        <f>CQ7-CS7</f>
        <v>0</v>
      </c>
      <c r="DA7" s="6">
        <f>Y7</f>
        <v>0</v>
      </c>
      <c r="DB7" s="11">
        <v>0</v>
      </c>
      <c r="DC7" s="7">
        <f>DA7-DB7</f>
        <v>0</v>
      </c>
      <c r="DD7" s="178">
        <f>SUM(DE7:DH7)</f>
        <v>0</v>
      </c>
      <c r="DE7" s="136">
        <v>0</v>
      </c>
      <c r="DF7" s="136">
        <v>0</v>
      </c>
      <c r="DG7" s="136">
        <v>0</v>
      </c>
      <c r="DH7" s="80">
        <v>0</v>
      </c>
      <c r="DI7" s="136">
        <v>0</v>
      </c>
      <c r="DJ7" s="79">
        <f>DB7-DD7</f>
        <v>0</v>
      </c>
      <c r="DK7" s="6">
        <f>Z7</f>
        <v>20141000</v>
      </c>
      <c r="DL7" s="11">
        <v>20141000</v>
      </c>
      <c r="DM7" s="7">
        <f>DK7-DL7</f>
        <v>0</v>
      </c>
      <c r="DN7" s="178">
        <f>SUM(DO7:DQ7)</f>
        <v>20141000</v>
      </c>
      <c r="DO7" s="136">
        <v>20141000</v>
      </c>
      <c r="DP7" s="136">
        <v>0</v>
      </c>
      <c r="DQ7" s="80">
        <v>0</v>
      </c>
      <c r="DR7" s="11">
        <v>0</v>
      </c>
      <c r="DS7" s="8">
        <f>DL7-DN7</f>
        <v>0</v>
      </c>
      <c r="DT7" s="6">
        <f>AA7</f>
        <v>38514000</v>
      </c>
      <c r="DU7" s="11">
        <v>38514000</v>
      </c>
      <c r="DV7" s="7">
        <f>DT7-DU7</f>
        <v>0</v>
      </c>
      <c r="DW7" s="178">
        <f>SUM(DX7:DX7)</f>
        <v>0</v>
      </c>
      <c r="DX7" s="80">
        <v>0</v>
      </c>
      <c r="DY7" s="79">
        <f>DU7-DW7</f>
        <v>38514000</v>
      </c>
      <c r="DZ7" s="135">
        <f>AB7</f>
        <v>0</v>
      </c>
      <c r="EA7" s="136"/>
      <c r="EB7" s="70">
        <f>DZ7-EA7</f>
        <v>0</v>
      </c>
      <c r="EC7" s="109">
        <f>SUM(ED7:EH7)</f>
        <v>0</v>
      </c>
      <c r="ED7" s="136"/>
      <c r="EE7" s="71"/>
      <c r="EF7" s="71"/>
      <c r="EG7" s="188"/>
      <c r="EH7" s="80"/>
      <c r="EI7" s="468">
        <f>EA7-EC7</f>
        <v>0</v>
      </c>
      <c r="EJ7" s="135">
        <f>AC7</f>
        <v>0</v>
      </c>
      <c r="EK7" s="136"/>
      <c r="EL7" s="70">
        <f>EJ7-EK7</f>
        <v>0</v>
      </c>
      <c r="EM7" s="109">
        <f>SUM(EN7:EO7)</f>
        <v>0</v>
      </c>
      <c r="EN7" s="71"/>
      <c r="EO7" s="80"/>
      <c r="EP7" s="468">
        <f>EK7-EM7</f>
        <v>0</v>
      </c>
      <c r="EQ7" s="135">
        <f>AD7</f>
        <v>0</v>
      </c>
      <c r="ER7" s="136"/>
      <c r="ES7" s="70">
        <f>EQ7-ER7</f>
        <v>0</v>
      </c>
      <c r="ET7" s="109">
        <f>SUM(EU7:EU7)</f>
        <v>0</v>
      </c>
      <c r="EU7" s="80"/>
      <c r="EV7" s="468">
        <f>ER7-ET7</f>
        <v>0</v>
      </c>
      <c r="EW7" s="135">
        <f>AE7</f>
        <v>0</v>
      </c>
      <c r="EX7" s="136"/>
      <c r="EY7" s="70">
        <f>EW7-EX7</f>
        <v>0</v>
      </c>
      <c r="EZ7" s="109">
        <f>SUM(FA7:FB7)</f>
        <v>0</v>
      </c>
      <c r="FA7" s="71"/>
      <c r="FB7" s="80"/>
      <c r="FC7" s="468">
        <f>EX7-EZ7</f>
        <v>0</v>
      </c>
      <c r="FD7" s="135">
        <f>AF7</f>
        <v>0</v>
      </c>
      <c r="FE7" s="136"/>
      <c r="FF7" s="70">
        <f>FD7-FE7</f>
        <v>0</v>
      </c>
      <c r="FG7" s="109">
        <f>SUM(FH7:FH7)</f>
        <v>0</v>
      </c>
      <c r="FH7" s="80"/>
      <c r="FI7" s="468">
        <f>FE7-FG7</f>
        <v>0</v>
      </c>
      <c r="FJ7" s="6">
        <f>SUM(FK7:FN7)</f>
        <v>289289000</v>
      </c>
      <c r="FK7" s="22">
        <f>AI7+AU7+BF7+BP7+BY7</f>
        <v>230634000</v>
      </c>
      <c r="FL7" s="138">
        <f>CE7+CQ7+DB7+DL7+DU7</f>
        <v>58655000</v>
      </c>
      <c r="FM7" s="64">
        <f>EA7+EK7+ER7</f>
        <v>0</v>
      </c>
      <c r="FN7" s="64">
        <f>EX7+FE7</f>
        <v>0</v>
      </c>
      <c r="FO7" s="9">
        <f>FP7+FT7+FX7+GB7</f>
        <v>229817000</v>
      </c>
      <c r="FP7" s="64">
        <f>FQ7+FR7</f>
        <v>209676000</v>
      </c>
      <c r="FQ7" s="118">
        <f>SUM(AL7:AP7)+SUM(AX7:BA7)+SUM(BI7:BK7)+SUM(BS7:BT7)</f>
        <v>209676000</v>
      </c>
      <c r="FR7" s="118">
        <f>AQ7+BB7+BL7+BU7+CB7</f>
        <v>0</v>
      </c>
      <c r="FS7" s="284" t="str">
        <f>IF(FK7&lt;FP7,"過払！","")</f>
        <v/>
      </c>
      <c r="FT7" s="189">
        <f>FU7+FV7</f>
        <v>20141000</v>
      </c>
      <c r="FU7" s="190">
        <f>SUM(CH7:CL7)+SUM(CT7:CW7)+SUM(DE7:DG7)+SUM(DO7:DP7)</f>
        <v>20141000</v>
      </c>
      <c r="FV7" s="190">
        <f>CM7+CX7+DH7+DQ7+DX7</f>
        <v>0</v>
      </c>
      <c r="FW7" s="284" t="str">
        <f>IF(FL7&lt;FT7,"過払！","")</f>
        <v/>
      </c>
      <c r="FX7" s="64">
        <f>SUM(FY7:FZ7)</f>
        <v>0</v>
      </c>
      <c r="FY7" s="189">
        <f>SUM(ED7:EG7)+SUM(EN7)</f>
        <v>0</v>
      </c>
      <c r="FZ7" s="189">
        <f>EH7+EO7+EU7</f>
        <v>0</v>
      </c>
      <c r="GA7" s="284" t="str">
        <f>IF(FM7&lt;FX7,"過払！","")</f>
        <v/>
      </c>
      <c r="GB7" s="64">
        <f>SUM(GC7:GD7)</f>
        <v>0</v>
      </c>
      <c r="GC7" s="189">
        <f>SUM(FA7)</f>
        <v>0</v>
      </c>
      <c r="GD7" s="189">
        <f>FB7+FH7</f>
        <v>0</v>
      </c>
      <c r="GE7" s="284" t="str">
        <f>IF(FN7&lt;GB7,"過払！","")</f>
        <v/>
      </c>
      <c r="GF7" s="285" t="str">
        <f>IF(FJ7&lt;FO7,"過払！","")</f>
        <v/>
      </c>
      <c r="GG7" s="6">
        <f>SUM(GH7:GI7)</f>
        <v>0</v>
      </c>
      <c r="GH7" s="22">
        <f>AR7+BC7+BM7+BV7</f>
        <v>0</v>
      </c>
      <c r="GI7" s="138">
        <f>CN7+CY7+DI7+DR7</f>
        <v>0</v>
      </c>
      <c r="GJ7" s="9">
        <f>GK7+GM7+GO7+GQ7</f>
        <v>59472000</v>
      </c>
      <c r="GK7" s="64">
        <f>AS7+BD7+BN7+BW7+CC7</f>
        <v>20958000</v>
      </c>
      <c r="GL7" s="286" t="str">
        <f>IF(FK7-FP7&lt;GK7,"未払多！","")</f>
        <v/>
      </c>
      <c r="GM7" s="64">
        <f>CO7+CZ7+DJ7+DS7+DY7</f>
        <v>38514000</v>
      </c>
      <c r="GN7" s="284" t="str">
        <f>IF(FL7-FT7&lt;GM7,"未払多！","")</f>
        <v/>
      </c>
      <c r="GO7" s="64">
        <f>EI7+EP7+EV7</f>
        <v>0</v>
      </c>
      <c r="GP7" s="284" t="str">
        <f>IF(FT7-FM7&lt;GO7,"未払多！","")</f>
        <v/>
      </c>
      <c r="GQ7" s="64">
        <f>FC7+FI7</f>
        <v>0</v>
      </c>
      <c r="GR7" s="284" t="str">
        <f>IF(FN7-GB7&lt;GQ7,"未払多！","")</f>
        <v/>
      </c>
      <c r="GS7" s="479" t="str">
        <f>IF(FJ7-FO7&lt;GJ7,"未払多！","")</f>
        <v/>
      </c>
      <c r="GT7" s="496">
        <f>GU7+GX7</f>
        <v>0</v>
      </c>
      <c r="GU7" s="501">
        <f>SUM(GV7:GW7)</f>
        <v>0</v>
      </c>
      <c r="GV7" s="491">
        <v>0</v>
      </c>
      <c r="GW7" s="491">
        <v>0</v>
      </c>
      <c r="GX7" s="501">
        <f>SUM(GY7:HB7)</f>
        <v>0</v>
      </c>
      <c r="GY7" s="491">
        <v>0</v>
      </c>
      <c r="GZ7" s="491">
        <v>0</v>
      </c>
      <c r="HA7" s="491">
        <v>0</v>
      </c>
      <c r="HB7" s="495">
        <v>0</v>
      </c>
      <c r="HD7" s="325">
        <f t="shared" si="101"/>
        <v>0</v>
      </c>
    </row>
    <row r="8" spans="1:212" s="60" customFormat="1" ht="14.25" hidden="1" thickBot="1" x14ac:dyDescent="0.45">
      <c r="A8" s="283" t="s">
        <v>295</v>
      </c>
      <c r="B8" s="281" t="s">
        <v>294</v>
      </c>
      <c r="C8" s="282" t="s">
        <v>280</v>
      </c>
      <c r="D8" s="19">
        <v>0</v>
      </c>
      <c r="E8" s="19">
        <v>356978000</v>
      </c>
      <c r="F8" s="19">
        <v>397325000</v>
      </c>
      <c r="G8" s="19">
        <v>0</v>
      </c>
      <c r="H8" s="19">
        <v>0</v>
      </c>
      <c r="I8" s="19">
        <v>0</v>
      </c>
      <c r="J8" s="19">
        <v>79761000</v>
      </c>
      <c r="K8" s="19">
        <v>0</v>
      </c>
      <c r="L8" s="19"/>
      <c r="M8" s="19"/>
      <c r="N8" s="19"/>
      <c r="O8" s="19"/>
      <c r="P8" s="19"/>
      <c r="Q8" s="8">
        <f t="shared" si="0"/>
        <v>834064000</v>
      </c>
      <c r="R8" s="12">
        <v>0</v>
      </c>
      <c r="S8" s="68">
        <v>356978000</v>
      </c>
      <c r="T8" s="68">
        <v>0</v>
      </c>
      <c r="U8" s="68">
        <v>0</v>
      </c>
      <c r="V8" s="68">
        <v>12882000</v>
      </c>
      <c r="W8" s="13">
        <v>0</v>
      </c>
      <c r="X8" s="69">
        <v>0</v>
      </c>
      <c r="Y8" s="69">
        <v>0</v>
      </c>
      <c r="Z8" s="69">
        <v>79761000</v>
      </c>
      <c r="AA8" s="69">
        <v>0</v>
      </c>
      <c r="AB8" s="69"/>
      <c r="AC8" s="69"/>
      <c r="AD8" s="69"/>
      <c r="AE8" s="69"/>
      <c r="AF8" s="69"/>
      <c r="AG8" s="10">
        <f t="shared" si="1"/>
        <v>449621000</v>
      </c>
      <c r="AH8" s="6">
        <f t="shared" si="2"/>
        <v>0</v>
      </c>
      <c r="AI8" s="11">
        <v>0</v>
      </c>
      <c r="AJ8" s="7">
        <f t="shared" si="3"/>
        <v>0</v>
      </c>
      <c r="AK8" s="70">
        <f t="shared" si="4"/>
        <v>0</v>
      </c>
      <c r="AL8" s="71">
        <v>0</v>
      </c>
      <c r="AM8" s="71">
        <v>0</v>
      </c>
      <c r="AN8" s="71">
        <v>0</v>
      </c>
      <c r="AO8" s="71">
        <v>0</v>
      </c>
      <c r="AP8" s="71">
        <v>0</v>
      </c>
      <c r="AQ8" s="80">
        <v>0</v>
      </c>
      <c r="AR8" s="71">
        <v>0</v>
      </c>
      <c r="AS8" s="10">
        <f t="shared" si="5"/>
        <v>0</v>
      </c>
      <c r="AT8" s="6">
        <f t="shared" si="6"/>
        <v>356978000</v>
      </c>
      <c r="AU8" s="11">
        <v>356978000</v>
      </c>
      <c r="AV8" s="7">
        <f t="shared" si="7"/>
        <v>0</v>
      </c>
      <c r="AW8" s="70">
        <f t="shared" si="8"/>
        <v>356978000</v>
      </c>
      <c r="AX8" s="136">
        <v>356978000</v>
      </c>
      <c r="AY8" s="136">
        <v>0</v>
      </c>
      <c r="AZ8" s="136">
        <v>0</v>
      </c>
      <c r="BA8" s="136">
        <v>0</v>
      </c>
      <c r="BB8" s="80">
        <v>0</v>
      </c>
      <c r="BC8" s="136">
        <v>0</v>
      </c>
      <c r="BD8" s="79">
        <f t="shared" si="9"/>
        <v>0</v>
      </c>
      <c r="BE8" s="6">
        <f t="shared" si="10"/>
        <v>0</v>
      </c>
      <c r="BF8" s="11">
        <v>0</v>
      </c>
      <c r="BG8" s="7">
        <f t="shared" si="11"/>
        <v>0</v>
      </c>
      <c r="BH8" s="178">
        <f t="shared" si="12"/>
        <v>0</v>
      </c>
      <c r="BI8" s="136">
        <v>0</v>
      </c>
      <c r="BJ8" s="136">
        <v>0</v>
      </c>
      <c r="BK8" s="136">
        <v>0</v>
      </c>
      <c r="BL8" s="80">
        <v>0</v>
      </c>
      <c r="BM8" s="136">
        <v>0</v>
      </c>
      <c r="BN8" s="79">
        <f t="shared" si="13"/>
        <v>0</v>
      </c>
      <c r="BO8" s="6">
        <f t="shared" si="14"/>
        <v>0</v>
      </c>
      <c r="BP8" s="11">
        <v>0</v>
      </c>
      <c r="BQ8" s="7">
        <f t="shared" si="15"/>
        <v>0</v>
      </c>
      <c r="BR8" s="178">
        <f t="shared" si="16"/>
        <v>0</v>
      </c>
      <c r="BS8" s="136">
        <v>0</v>
      </c>
      <c r="BT8" s="136">
        <v>0</v>
      </c>
      <c r="BU8" s="80">
        <v>0</v>
      </c>
      <c r="BV8" s="136">
        <v>0</v>
      </c>
      <c r="BW8" s="79">
        <f t="shared" si="17"/>
        <v>0</v>
      </c>
      <c r="BX8" s="6">
        <f t="shared" si="18"/>
        <v>12882000</v>
      </c>
      <c r="BY8" s="11">
        <v>12882000</v>
      </c>
      <c r="BZ8" s="7">
        <f t="shared" si="19"/>
        <v>0</v>
      </c>
      <c r="CA8" s="178">
        <f t="shared" si="20"/>
        <v>0</v>
      </c>
      <c r="CB8" s="80">
        <v>0</v>
      </c>
      <c r="CC8" s="79">
        <f t="shared" si="21"/>
        <v>12882000</v>
      </c>
      <c r="CD8" s="9">
        <f t="shared" si="22"/>
        <v>0</v>
      </c>
      <c r="CE8" s="13"/>
      <c r="CF8" s="21">
        <f t="shared" si="23"/>
        <v>0</v>
      </c>
      <c r="CG8" s="70">
        <f t="shared" si="24"/>
        <v>0</v>
      </c>
      <c r="CH8" s="71"/>
      <c r="CI8" s="136"/>
      <c r="CJ8" s="136"/>
      <c r="CK8" s="136"/>
      <c r="CL8" s="177"/>
      <c r="CM8" s="80"/>
      <c r="CN8" s="136"/>
      <c r="CO8" s="20">
        <f t="shared" si="25"/>
        <v>0</v>
      </c>
      <c r="CP8" s="107">
        <f t="shared" si="26"/>
        <v>0</v>
      </c>
      <c r="CQ8" s="13"/>
      <c r="CR8" s="108">
        <f t="shared" si="27"/>
        <v>0</v>
      </c>
      <c r="CS8" s="109">
        <f t="shared" si="28"/>
        <v>0</v>
      </c>
      <c r="CT8" s="136"/>
      <c r="CU8" s="136"/>
      <c r="CV8" s="136"/>
      <c r="CW8" s="177"/>
      <c r="CX8" s="80"/>
      <c r="CY8" s="13"/>
      <c r="CZ8" s="110">
        <f t="shared" si="29"/>
        <v>0</v>
      </c>
      <c r="DA8" s="6">
        <f t="shared" si="30"/>
        <v>0</v>
      </c>
      <c r="DB8" s="11">
        <v>0</v>
      </c>
      <c r="DC8" s="7">
        <f t="shared" si="31"/>
        <v>0</v>
      </c>
      <c r="DD8" s="178">
        <f t="shared" si="32"/>
        <v>0</v>
      </c>
      <c r="DE8" s="136">
        <v>0</v>
      </c>
      <c r="DF8" s="136">
        <v>0</v>
      </c>
      <c r="DG8" s="136">
        <v>0</v>
      </c>
      <c r="DH8" s="80">
        <v>0</v>
      </c>
      <c r="DI8" s="136">
        <v>0</v>
      </c>
      <c r="DJ8" s="79">
        <f t="shared" si="33"/>
        <v>0</v>
      </c>
      <c r="DK8" s="6">
        <f t="shared" si="34"/>
        <v>79761000</v>
      </c>
      <c r="DL8" s="11">
        <v>79761000</v>
      </c>
      <c r="DM8" s="7">
        <f t="shared" si="35"/>
        <v>0</v>
      </c>
      <c r="DN8" s="178">
        <f t="shared" si="36"/>
        <v>0</v>
      </c>
      <c r="DO8" s="136">
        <v>0</v>
      </c>
      <c r="DP8" s="136">
        <v>0</v>
      </c>
      <c r="DQ8" s="80">
        <v>0</v>
      </c>
      <c r="DR8" s="11">
        <v>0</v>
      </c>
      <c r="DS8" s="8">
        <f t="shared" si="37"/>
        <v>79761000</v>
      </c>
      <c r="DT8" s="6">
        <f t="shared" si="38"/>
        <v>0</v>
      </c>
      <c r="DU8" s="11">
        <v>0</v>
      </c>
      <c r="DV8" s="7">
        <f t="shared" si="39"/>
        <v>0</v>
      </c>
      <c r="DW8" s="178">
        <f t="shared" si="40"/>
        <v>0</v>
      </c>
      <c r="DX8" s="80">
        <v>0</v>
      </c>
      <c r="DY8" s="79">
        <f t="shared" si="41"/>
        <v>0</v>
      </c>
      <c r="DZ8" s="135">
        <f t="shared" si="42"/>
        <v>0</v>
      </c>
      <c r="EA8" s="136"/>
      <c r="EB8" s="70">
        <f t="shared" si="43"/>
        <v>0</v>
      </c>
      <c r="EC8" s="109">
        <f t="shared" si="44"/>
        <v>0</v>
      </c>
      <c r="ED8" s="136"/>
      <c r="EE8" s="71"/>
      <c r="EF8" s="71"/>
      <c r="EG8" s="188"/>
      <c r="EH8" s="80"/>
      <c r="EI8" s="468">
        <f t="shared" si="45"/>
        <v>0</v>
      </c>
      <c r="EJ8" s="135">
        <f t="shared" si="46"/>
        <v>0</v>
      </c>
      <c r="EK8" s="136"/>
      <c r="EL8" s="70">
        <f t="shared" si="47"/>
        <v>0</v>
      </c>
      <c r="EM8" s="109">
        <f t="shared" si="48"/>
        <v>0</v>
      </c>
      <c r="EN8" s="71"/>
      <c r="EO8" s="80"/>
      <c r="EP8" s="468">
        <f t="shared" si="49"/>
        <v>0</v>
      </c>
      <c r="EQ8" s="135">
        <f t="shared" si="50"/>
        <v>0</v>
      </c>
      <c r="ER8" s="136"/>
      <c r="ES8" s="70">
        <f t="shared" si="51"/>
        <v>0</v>
      </c>
      <c r="ET8" s="109">
        <f t="shared" si="52"/>
        <v>0</v>
      </c>
      <c r="EU8" s="80"/>
      <c r="EV8" s="468">
        <f t="shared" si="53"/>
        <v>0</v>
      </c>
      <c r="EW8" s="135">
        <f t="shared" si="54"/>
        <v>0</v>
      </c>
      <c r="EX8" s="136"/>
      <c r="EY8" s="70">
        <f t="shared" si="55"/>
        <v>0</v>
      </c>
      <c r="EZ8" s="109">
        <f t="shared" si="56"/>
        <v>0</v>
      </c>
      <c r="FA8" s="71"/>
      <c r="FB8" s="80"/>
      <c r="FC8" s="468">
        <f t="shared" si="57"/>
        <v>0</v>
      </c>
      <c r="FD8" s="135">
        <f t="shared" si="58"/>
        <v>0</v>
      </c>
      <c r="FE8" s="136"/>
      <c r="FF8" s="70">
        <f t="shared" si="59"/>
        <v>0</v>
      </c>
      <c r="FG8" s="109">
        <f t="shared" si="60"/>
        <v>0</v>
      </c>
      <c r="FH8" s="80"/>
      <c r="FI8" s="468">
        <f t="shared" si="61"/>
        <v>0</v>
      </c>
      <c r="FJ8" s="6">
        <f t="shared" si="62"/>
        <v>449621000</v>
      </c>
      <c r="FK8" s="22">
        <f t="shared" si="63"/>
        <v>369860000</v>
      </c>
      <c r="FL8" s="138">
        <f t="shared" si="64"/>
        <v>79761000</v>
      </c>
      <c r="FM8" s="64">
        <f t="shared" si="65"/>
        <v>0</v>
      </c>
      <c r="FN8" s="64">
        <f t="shared" si="66"/>
        <v>0</v>
      </c>
      <c r="FO8" s="9">
        <f t="shared" si="67"/>
        <v>356978000</v>
      </c>
      <c r="FP8" s="64">
        <f t="shared" si="68"/>
        <v>356978000</v>
      </c>
      <c r="FQ8" s="118">
        <f t="shared" si="69"/>
        <v>356978000</v>
      </c>
      <c r="FR8" s="118">
        <f t="shared" si="70"/>
        <v>0</v>
      </c>
      <c r="FS8" s="284" t="str">
        <f t="shared" si="71"/>
        <v/>
      </c>
      <c r="FT8" s="189">
        <f t="shared" si="72"/>
        <v>0</v>
      </c>
      <c r="FU8" s="190">
        <f t="shared" si="73"/>
        <v>0</v>
      </c>
      <c r="FV8" s="190">
        <f t="shared" si="74"/>
        <v>0</v>
      </c>
      <c r="FW8" s="284" t="str">
        <f t="shared" si="75"/>
        <v/>
      </c>
      <c r="FX8" s="64">
        <f t="shared" si="76"/>
        <v>0</v>
      </c>
      <c r="FY8" s="189">
        <f t="shared" si="77"/>
        <v>0</v>
      </c>
      <c r="FZ8" s="189">
        <f t="shared" si="78"/>
        <v>0</v>
      </c>
      <c r="GA8" s="284" t="str">
        <f t="shared" si="79"/>
        <v/>
      </c>
      <c r="GB8" s="64">
        <f t="shared" si="80"/>
        <v>0</v>
      </c>
      <c r="GC8" s="189">
        <f t="shared" si="81"/>
        <v>0</v>
      </c>
      <c r="GD8" s="189">
        <f t="shared" si="82"/>
        <v>0</v>
      </c>
      <c r="GE8" s="284" t="str">
        <f t="shared" si="83"/>
        <v/>
      </c>
      <c r="GF8" s="285" t="str">
        <f t="shared" si="84"/>
        <v/>
      </c>
      <c r="GG8" s="6">
        <f t="shared" si="85"/>
        <v>0</v>
      </c>
      <c r="GH8" s="22">
        <f t="shared" si="86"/>
        <v>0</v>
      </c>
      <c r="GI8" s="138">
        <f t="shared" si="87"/>
        <v>0</v>
      </c>
      <c r="GJ8" s="9">
        <f t="shared" si="88"/>
        <v>92643000</v>
      </c>
      <c r="GK8" s="64">
        <f t="shared" si="89"/>
        <v>12882000</v>
      </c>
      <c r="GL8" s="286" t="str">
        <f t="shared" si="90"/>
        <v/>
      </c>
      <c r="GM8" s="64">
        <f t="shared" si="91"/>
        <v>79761000</v>
      </c>
      <c r="GN8" s="284" t="str">
        <f t="shared" si="92"/>
        <v/>
      </c>
      <c r="GO8" s="64">
        <f t="shared" si="93"/>
        <v>0</v>
      </c>
      <c r="GP8" s="284" t="str">
        <f t="shared" si="94"/>
        <v/>
      </c>
      <c r="GQ8" s="64">
        <f t="shared" si="95"/>
        <v>0</v>
      </c>
      <c r="GR8" s="284" t="str">
        <f t="shared" si="96"/>
        <v/>
      </c>
      <c r="GS8" s="479" t="str">
        <f t="shared" si="97"/>
        <v/>
      </c>
      <c r="GT8" s="496">
        <f t="shared" si="98"/>
        <v>0</v>
      </c>
      <c r="GU8" s="501">
        <f t="shared" si="99"/>
        <v>0</v>
      </c>
      <c r="GV8" s="491">
        <v>0</v>
      </c>
      <c r="GW8" s="491">
        <v>0</v>
      </c>
      <c r="GX8" s="501">
        <f t="shared" si="100"/>
        <v>0</v>
      </c>
      <c r="GY8" s="491">
        <v>0</v>
      </c>
      <c r="GZ8" s="491">
        <v>0</v>
      </c>
      <c r="HA8" s="491">
        <v>0</v>
      </c>
      <c r="HB8" s="495">
        <v>0</v>
      </c>
      <c r="HD8" s="325">
        <f t="shared" si="101"/>
        <v>0</v>
      </c>
    </row>
    <row r="9" spans="1:212" s="60" customFormat="1" ht="14.25" hidden="1" thickBot="1" x14ac:dyDescent="0.45">
      <c r="A9" s="283" t="s">
        <v>297</v>
      </c>
      <c r="B9" s="281" t="s">
        <v>296</v>
      </c>
      <c r="C9" s="282" t="s">
        <v>280</v>
      </c>
      <c r="D9" s="19">
        <v>0</v>
      </c>
      <c r="E9" s="19">
        <v>58884000</v>
      </c>
      <c r="F9" s="19">
        <v>308049000</v>
      </c>
      <c r="G9" s="19">
        <v>0</v>
      </c>
      <c r="H9" s="19">
        <v>0</v>
      </c>
      <c r="I9" s="19">
        <v>0</v>
      </c>
      <c r="J9" s="19">
        <v>57004000</v>
      </c>
      <c r="K9" s="19">
        <v>0</v>
      </c>
      <c r="L9" s="19"/>
      <c r="M9" s="19"/>
      <c r="N9" s="19"/>
      <c r="O9" s="19"/>
      <c r="P9" s="19"/>
      <c r="Q9" s="8">
        <f>SUM(D9:P9)</f>
        <v>423937000</v>
      </c>
      <c r="R9" s="12">
        <v>0</v>
      </c>
      <c r="S9" s="68">
        <v>43026000</v>
      </c>
      <c r="T9" s="68">
        <v>0</v>
      </c>
      <c r="U9" s="68">
        <v>15858000</v>
      </c>
      <c r="V9" s="68">
        <v>218049000</v>
      </c>
      <c r="W9" s="13">
        <v>0</v>
      </c>
      <c r="X9" s="69">
        <v>0</v>
      </c>
      <c r="Y9" s="69">
        <v>0</v>
      </c>
      <c r="Z9" s="69">
        <v>57004000</v>
      </c>
      <c r="AA9" s="69">
        <v>0</v>
      </c>
      <c r="AB9" s="69"/>
      <c r="AC9" s="69"/>
      <c r="AD9" s="69"/>
      <c r="AE9" s="69"/>
      <c r="AF9" s="69"/>
      <c r="AG9" s="10">
        <f>SUM(R9:AF9)</f>
        <v>333937000</v>
      </c>
      <c r="AH9" s="6">
        <f>R9</f>
        <v>0</v>
      </c>
      <c r="AI9" s="11">
        <v>0</v>
      </c>
      <c r="AJ9" s="7">
        <f>AH9-AI9</f>
        <v>0</v>
      </c>
      <c r="AK9" s="70">
        <f>SUM(AL9:AQ9)</f>
        <v>0</v>
      </c>
      <c r="AL9" s="71">
        <v>0</v>
      </c>
      <c r="AM9" s="71">
        <v>0</v>
      </c>
      <c r="AN9" s="71">
        <v>0</v>
      </c>
      <c r="AO9" s="71">
        <v>0</v>
      </c>
      <c r="AP9" s="71">
        <v>0</v>
      </c>
      <c r="AQ9" s="80">
        <v>0</v>
      </c>
      <c r="AR9" s="71">
        <v>0</v>
      </c>
      <c r="AS9" s="10">
        <f>AI9-AK9</f>
        <v>0</v>
      </c>
      <c r="AT9" s="6">
        <f>S9</f>
        <v>43026000</v>
      </c>
      <c r="AU9" s="11">
        <v>43026000</v>
      </c>
      <c r="AV9" s="7">
        <f>AT9-AU9</f>
        <v>0</v>
      </c>
      <c r="AW9" s="70">
        <f>SUM(AX9:BB9)</f>
        <v>43026000</v>
      </c>
      <c r="AX9" s="136">
        <v>43026000</v>
      </c>
      <c r="AY9" s="136">
        <v>0</v>
      </c>
      <c r="AZ9" s="136">
        <v>0</v>
      </c>
      <c r="BA9" s="136">
        <v>0</v>
      </c>
      <c r="BB9" s="80">
        <v>0</v>
      </c>
      <c r="BC9" s="136">
        <v>0</v>
      </c>
      <c r="BD9" s="79">
        <f>AU9-AW9</f>
        <v>0</v>
      </c>
      <c r="BE9" s="6">
        <f>T9</f>
        <v>0</v>
      </c>
      <c r="BF9" s="11">
        <v>0</v>
      </c>
      <c r="BG9" s="7">
        <f>BE9-BF9</f>
        <v>0</v>
      </c>
      <c r="BH9" s="178">
        <f>SUM(BI9:BL9)</f>
        <v>0</v>
      </c>
      <c r="BI9" s="136">
        <v>0</v>
      </c>
      <c r="BJ9" s="136">
        <v>0</v>
      </c>
      <c r="BK9" s="136">
        <v>0</v>
      </c>
      <c r="BL9" s="80">
        <v>0</v>
      </c>
      <c r="BM9" s="136">
        <v>0</v>
      </c>
      <c r="BN9" s="79">
        <f>BF9-BH9</f>
        <v>0</v>
      </c>
      <c r="BO9" s="6">
        <f>U9</f>
        <v>15858000</v>
      </c>
      <c r="BP9" s="11">
        <v>15858000</v>
      </c>
      <c r="BQ9" s="7">
        <f>BO9-BP9</f>
        <v>0</v>
      </c>
      <c r="BR9" s="178">
        <f>SUM(BS9:BU9)</f>
        <v>15858000</v>
      </c>
      <c r="BS9" s="136">
        <v>15858000</v>
      </c>
      <c r="BT9" s="136">
        <v>0</v>
      </c>
      <c r="BU9" s="80">
        <v>0</v>
      </c>
      <c r="BV9" s="136">
        <v>0</v>
      </c>
      <c r="BW9" s="79">
        <f>BP9-BR9</f>
        <v>0</v>
      </c>
      <c r="BX9" s="6">
        <f>V9</f>
        <v>218049000</v>
      </c>
      <c r="BY9" s="11">
        <v>218049000</v>
      </c>
      <c r="BZ9" s="7">
        <f>BX9-BY9</f>
        <v>0</v>
      </c>
      <c r="CA9" s="178">
        <f>SUM(CB9:CB9)</f>
        <v>55697000</v>
      </c>
      <c r="CB9" s="80">
        <v>55697000</v>
      </c>
      <c r="CC9" s="79">
        <f>BY9-CA9</f>
        <v>162352000</v>
      </c>
      <c r="CD9" s="9">
        <f>W9</f>
        <v>0</v>
      </c>
      <c r="CE9" s="13"/>
      <c r="CF9" s="21">
        <f>CD9-CE9</f>
        <v>0</v>
      </c>
      <c r="CG9" s="70">
        <f>SUM(CH9:CM9)</f>
        <v>0</v>
      </c>
      <c r="CH9" s="71"/>
      <c r="CI9" s="136"/>
      <c r="CJ9" s="136"/>
      <c r="CK9" s="136"/>
      <c r="CL9" s="177"/>
      <c r="CM9" s="80"/>
      <c r="CN9" s="136"/>
      <c r="CO9" s="20">
        <f>CE9-CG9</f>
        <v>0</v>
      </c>
      <c r="CP9" s="107">
        <f>X9</f>
        <v>0</v>
      </c>
      <c r="CQ9" s="13"/>
      <c r="CR9" s="108">
        <f>CP9-CQ9</f>
        <v>0</v>
      </c>
      <c r="CS9" s="109">
        <f>SUM(CT9:CX9)</f>
        <v>0</v>
      </c>
      <c r="CT9" s="136"/>
      <c r="CU9" s="136"/>
      <c r="CV9" s="136"/>
      <c r="CW9" s="177"/>
      <c r="CX9" s="80"/>
      <c r="CY9" s="13"/>
      <c r="CZ9" s="110">
        <f>CQ9-CS9</f>
        <v>0</v>
      </c>
      <c r="DA9" s="6">
        <f>Y9</f>
        <v>0</v>
      </c>
      <c r="DB9" s="11">
        <v>0</v>
      </c>
      <c r="DC9" s="7">
        <f>DA9-DB9</f>
        <v>0</v>
      </c>
      <c r="DD9" s="178">
        <f>SUM(DE9:DH9)</f>
        <v>0</v>
      </c>
      <c r="DE9" s="136">
        <v>0</v>
      </c>
      <c r="DF9" s="136">
        <v>0</v>
      </c>
      <c r="DG9" s="136">
        <v>0</v>
      </c>
      <c r="DH9" s="80">
        <v>0</v>
      </c>
      <c r="DI9" s="136">
        <v>0</v>
      </c>
      <c r="DJ9" s="79">
        <f>DB9-DD9</f>
        <v>0</v>
      </c>
      <c r="DK9" s="6">
        <f>Z9</f>
        <v>57004000</v>
      </c>
      <c r="DL9" s="11">
        <v>57004000</v>
      </c>
      <c r="DM9" s="7">
        <f>DK9-DL9</f>
        <v>0</v>
      </c>
      <c r="DN9" s="178">
        <f>SUM(DO9:DQ9)</f>
        <v>57004000</v>
      </c>
      <c r="DO9" s="136">
        <v>57004000</v>
      </c>
      <c r="DP9" s="136">
        <v>0</v>
      </c>
      <c r="DQ9" s="80">
        <v>0</v>
      </c>
      <c r="DR9" s="11">
        <v>0</v>
      </c>
      <c r="DS9" s="8">
        <f>DL9-DN9</f>
        <v>0</v>
      </c>
      <c r="DT9" s="6">
        <f>AA9</f>
        <v>0</v>
      </c>
      <c r="DU9" s="11">
        <v>0</v>
      </c>
      <c r="DV9" s="7">
        <f>DT9-DU9</f>
        <v>0</v>
      </c>
      <c r="DW9" s="178">
        <f>SUM(DX9:DX9)</f>
        <v>0</v>
      </c>
      <c r="DX9" s="80">
        <v>0</v>
      </c>
      <c r="DY9" s="79">
        <f>DU9-DW9</f>
        <v>0</v>
      </c>
      <c r="DZ9" s="135">
        <f>AB9</f>
        <v>0</v>
      </c>
      <c r="EA9" s="136"/>
      <c r="EB9" s="70">
        <f>DZ9-EA9</f>
        <v>0</v>
      </c>
      <c r="EC9" s="109">
        <f>SUM(ED9:EH9)</f>
        <v>0</v>
      </c>
      <c r="ED9" s="136"/>
      <c r="EE9" s="71"/>
      <c r="EF9" s="71"/>
      <c r="EG9" s="188"/>
      <c r="EH9" s="80"/>
      <c r="EI9" s="468">
        <f>EA9-EC9</f>
        <v>0</v>
      </c>
      <c r="EJ9" s="135">
        <f>AC9</f>
        <v>0</v>
      </c>
      <c r="EK9" s="136"/>
      <c r="EL9" s="70">
        <f>EJ9-EK9</f>
        <v>0</v>
      </c>
      <c r="EM9" s="109">
        <f>SUM(EN9:EO9)</f>
        <v>0</v>
      </c>
      <c r="EN9" s="71"/>
      <c r="EO9" s="80"/>
      <c r="EP9" s="468">
        <f>EK9-EM9</f>
        <v>0</v>
      </c>
      <c r="EQ9" s="135">
        <f>AD9</f>
        <v>0</v>
      </c>
      <c r="ER9" s="136"/>
      <c r="ES9" s="70">
        <f>EQ9-ER9</f>
        <v>0</v>
      </c>
      <c r="ET9" s="109">
        <f>SUM(EU9:EU9)</f>
        <v>0</v>
      </c>
      <c r="EU9" s="80"/>
      <c r="EV9" s="468">
        <f>ER9-ET9</f>
        <v>0</v>
      </c>
      <c r="EW9" s="135">
        <f>AE9</f>
        <v>0</v>
      </c>
      <c r="EX9" s="136"/>
      <c r="EY9" s="70">
        <f>EW9-EX9</f>
        <v>0</v>
      </c>
      <c r="EZ9" s="109">
        <f>SUM(FA9:FB9)</f>
        <v>0</v>
      </c>
      <c r="FA9" s="71"/>
      <c r="FB9" s="80"/>
      <c r="FC9" s="468">
        <f>EX9-EZ9</f>
        <v>0</v>
      </c>
      <c r="FD9" s="135">
        <f>AF9</f>
        <v>0</v>
      </c>
      <c r="FE9" s="136"/>
      <c r="FF9" s="70">
        <f>FD9-FE9</f>
        <v>0</v>
      </c>
      <c r="FG9" s="109">
        <f>SUM(FH9:FH9)</f>
        <v>0</v>
      </c>
      <c r="FH9" s="80"/>
      <c r="FI9" s="468">
        <f>FE9-FG9</f>
        <v>0</v>
      </c>
      <c r="FJ9" s="6">
        <f>SUM(FK9:FN9)</f>
        <v>333937000</v>
      </c>
      <c r="FK9" s="22">
        <f>AI9+AU9+BF9+BP9+BY9</f>
        <v>276933000</v>
      </c>
      <c r="FL9" s="138">
        <f>CE9+CQ9+DB9+DL9+DU9</f>
        <v>57004000</v>
      </c>
      <c r="FM9" s="64">
        <f>EA9+EK9+ER9</f>
        <v>0</v>
      </c>
      <c r="FN9" s="64">
        <f>EX9+FE9</f>
        <v>0</v>
      </c>
      <c r="FO9" s="9">
        <f>FP9+FT9+FX9+GB9</f>
        <v>171585000</v>
      </c>
      <c r="FP9" s="64">
        <f>FQ9+FR9</f>
        <v>114581000</v>
      </c>
      <c r="FQ9" s="118">
        <f>SUM(AL9:AP9)+SUM(AX9:BA9)+SUM(BI9:BK9)+SUM(BS9:BT9)</f>
        <v>58884000</v>
      </c>
      <c r="FR9" s="118">
        <f>AQ9+BB9+BL9+BU9+CB9</f>
        <v>55697000</v>
      </c>
      <c r="FS9" s="284" t="str">
        <f>IF(FK9&lt;FP9,"過払！","")</f>
        <v/>
      </c>
      <c r="FT9" s="189">
        <f>FU9+FV9</f>
        <v>57004000</v>
      </c>
      <c r="FU9" s="190">
        <f>SUM(CH9:CL9)+SUM(CT9:CW9)+SUM(DE9:DG9)+SUM(DO9:DP9)</f>
        <v>57004000</v>
      </c>
      <c r="FV9" s="190">
        <f>CM9+CX9+DH9+DQ9+DX9</f>
        <v>0</v>
      </c>
      <c r="FW9" s="284" t="str">
        <f>IF(FL9&lt;FT9,"過払！","")</f>
        <v/>
      </c>
      <c r="FX9" s="64">
        <f>SUM(FY9:FZ9)</f>
        <v>0</v>
      </c>
      <c r="FY9" s="189">
        <f>SUM(ED9:EG9)+SUM(EN9)</f>
        <v>0</v>
      </c>
      <c r="FZ9" s="189">
        <f>EH9+EO9+EU9</f>
        <v>0</v>
      </c>
      <c r="GA9" s="284" t="str">
        <f>IF(FM9&lt;FX9,"過払！","")</f>
        <v/>
      </c>
      <c r="GB9" s="64">
        <f>SUM(GC9:GD9)</f>
        <v>0</v>
      </c>
      <c r="GC9" s="189">
        <f>SUM(FA9)</f>
        <v>0</v>
      </c>
      <c r="GD9" s="189">
        <f>FB9+FH9</f>
        <v>0</v>
      </c>
      <c r="GE9" s="284" t="str">
        <f>IF(FN9&lt;GB9,"過払！","")</f>
        <v/>
      </c>
      <c r="GF9" s="285" t="str">
        <f>IF(FJ9&lt;FO9,"過払！","")</f>
        <v/>
      </c>
      <c r="GG9" s="6">
        <f>SUM(GH9:GI9)</f>
        <v>0</v>
      </c>
      <c r="GH9" s="22">
        <f>AR9+BC9+BM9+BV9</f>
        <v>0</v>
      </c>
      <c r="GI9" s="138">
        <f>CN9+CY9+DI9+DR9</f>
        <v>0</v>
      </c>
      <c r="GJ9" s="9">
        <f>GK9+GM9+GO9+GQ9</f>
        <v>162352000</v>
      </c>
      <c r="GK9" s="64">
        <f>AS9+BD9+BN9+BW9+CC9</f>
        <v>162352000</v>
      </c>
      <c r="GL9" s="286" t="str">
        <f>IF(FK9-FP9&lt;GK9,"未払多！","")</f>
        <v/>
      </c>
      <c r="GM9" s="64">
        <f>CO9+CZ9+DJ9+DS9+DY9</f>
        <v>0</v>
      </c>
      <c r="GN9" s="284" t="str">
        <f>IF(FL9-FT9&lt;GM9,"未払多！","")</f>
        <v/>
      </c>
      <c r="GO9" s="64">
        <f>EI9+EP9+EV9</f>
        <v>0</v>
      </c>
      <c r="GP9" s="284" t="str">
        <f>IF(FT9-FM9&lt;GO9,"未払多！","")</f>
        <v/>
      </c>
      <c r="GQ9" s="64">
        <f>FC9+FI9</f>
        <v>0</v>
      </c>
      <c r="GR9" s="284" t="str">
        <f>IF(FN9-GB9&lt;GQ9,"未払多！","")</f>
        <v/>
      </c>
      <c r="GS9" s="479" t="str">
        <f>IF(FJ9-FO9&lt;GJ9,"未払多！","")</f>
        <v/>
      </c>
      <c r="GT9" s="496">
        <f>GU9+GX9</f>
        <v>162352000</v>
      </c>
      <c r="GU9" s="501">
        <f>SUM(GV9:GW9)</f>
        <v>0</v>
      </c>
      <c r="GV9" s="491">
        <v>0</v>
      </c>
      <c r="GW9" s="491">
        <v>0</v>
      </c>
      <c r="GX9" s="501">
        <f>SUM(GY9:HB9)</f>
        <v>162352000</v>
      </c>
      <c r="GY9" s="491">
        <v>162352000</v>
      </c>
      <c r="GZ9" s="491">
        <v>0</v>
      </c>
      <c r="HA9" s="491">
        <v>0</v>
      </c>
      <c r="HB9" s="495">
        <v>0</v>
      </c>
      <c r="HD9" s="325">
        <f t="shared" si="101"/>
        <v>55697000</v>
      </c>
    </row>
    <row r="10" spans="1:212" s="60" customFormat="1" ht="14.25" hidden="1" thickBot="1" x14ac:dyDescent="0.45">
      <c r="A10" s="283" t="s">
        <v>299</v>
      </c>
      <c r="B10" s="281" t="s">
        <v>298</v>
      </c>
      <c r="C10" s="282" t="s">
        <v>280</v>
      </c>
      <c r="D10" s="19">
        <v>0</v>
      </c>
      <c r="E10" s="19">
        <v>225817000</v>
      </c>
      <c r="F10" s="19">
        <v>221305000</v>
      </c>
      <c r="G10" s="19">
        <v>0</v>
      </c>
      <c r="H10" s="19">
        <v>0</v>
      </c>
      <c r="I10" s="19">
        <v>0</v>
      </c>
      <c r="J10" s="19">
        <v>50917000</v>
      </c>
      <c r="K10" s="19">
        <v>0</v>
      </c>
      <c r="L10" s="19"/>
      <c r="M10" s="19"/>
      <c r="N10" s="19"/>
      <c r="O10" s="19"/>
      <c r="P10" s="19"/>
      <c r="Q10" s="8">
        <f>SUM(D10:P10)</f>
        <v>498039000</v>
      </c>
      <c r="R10" s="12">
        <v>0</v>
      </c>
      <c r="S10" s="68">
        <v>225817000</v>
      </c>
      <c r="T10" s="68">
        <v>0</v>
      </c>
      <c r="U10" s="68">
        <v>0</v>
      </c>
      <c r="V10" s="68">
        <v>89020000</v>
      </c>
      <c r="W10" s="13">
        <v>0</v>
      </c>
      <c r="X10" s="69">
        <v>0</v>
      </c>
      <c r="Y10" s="69">
        <v>0</v>
      </c>
      <c r="Z10" s="69">
        <v>50917000</v>
      </c>
      <c r="AA10" s="69">
        <v>0</v>
      </c>
      <c r="AB10" s="69"/>
      <c r="AC10" s="69"/>
      <c r="AD10" s="69"/>
      <c r="AE10" s="69"/>
      <c r="AF10" s="69"/>
      <c r="AG10" s="10">
        <f>SUM(R10:AF10)</f>
        <v>365754000</v>
      </c>
      <c r="AH10" s="6">
        <f>R10</f>
        <v>0</v>
      </c>
      <c r="AI10" s="11">
        <v>0</v>
      </c>
      <c r="AJ10" s="7">
        <f>AH10-AI10</f>
        <v>0</v>
      </c>
      <c r="AK10" s="70">
        <f>SUM(AL10:AQ10)</f>
        <v>0</v>
      </c>
      <c r="AL10" s="71">
        <v>0</v>
      </c>
      <c r="AM10" s="71">
        <v>0</v>
      </c>
      <c r="AN10" s="71">
        <v>0</v>
      </c>
      <c r="AO10" s="71">
        <v>0</v>
      </c>
      <c r="AP10" s="71">
        <v>0</v>
      </c>
      <c r="AQ10" s="80">
        <v>0</v>
      </c>
      <c r="AR10" s="71">
        <v>0</v>
      </c>
      <c r="AS10" s="10">
        <f>AI10-AK10</f>
        <v>0</v>
      </c>
      <c r="AT10" s="6">
        <f>S10</f>
        <v>225817000</v>
      </c>
      <c r="AU10" s="11">
        <v>225817000</v>
      </c>
      <c r="AV10" s="7">
        <f>AT10-AU10</f>
        <v>0</v>
      </c>
      <c r="AW10" s="70">
        <f>SUM(AX10:BB10)</f>
        <v>225817000</v>
      </c>
      <c r="AX10" s="136">
        <v>225817000</v>
      </c>
      <c r="AY10" s="136">
        <v>0</v>
      </c>
      <c r="AZ10" s="136">
        <v>0</v>
      </c>
      <c r="BA10" s="136">
        <v>0</v>
      </c>
      <c r="BB10" s="80">
        <v>0</v>
      </c>
      <c r="BC10" s="136">
        <v>0</v>
      </c>
      <c r="BD10" s="79">
        <f>AU10-AW10</f>
        <v>0</v>
      </c>
      <c r="BE10" s="6">
        <f>T10</f>
        <v>0</v>
      </c>
      <c r="BF10" s="11">
        <v>0</v>
      </c>
      <c r="BG10" s="7">
        <f>BE10-BF10</f>
        <v>0</v>
      </c>
      <c r="BH10" s="178">
        <f>SUM(BI10:BL10)</f>
        <v>0</v>
      </c>
      <c r="BI10" s="136">
        <v>0</v>
      </c>
      <c r="BJ10" s="136">
        <v>0</v>
      </c>
      <c r="BK10" s="136">
        <v>0</v>
      </c>
      <c r="BL10" s="80">
        <v>0</v>
      </c>
      <c r="BM10" s="136">
        <v>0</v>
      </c>
      <c r="BN10" s="79">
        <f>BF10-BH10</f>
        <v>0</v>
      </c>
      <c r="BO10" s="6">
        <f>U10</f>
        <v>0</v>
      </c>
      <c r="BP10" s="11">
        <v>0</v>
      </c>
      <c r="BQ10" s="7">
        <f>BO10-BP10</f>
        <v>0</v>
      </c>
      <c r="BR10" s="178">
        <f>SUM(BS10:BU10)</f>
        <v>0</v>
      </c>
      <c r="BS10" s="136">
        <v>0</v>
      </c>
      <c r="BT10" s="136">
        <v>0</v>
      </c>
      <c r="BU10" s="80">
        <v>0</v>
      </c>
      <c r="BV10" s="136">
        <v>0</v>
      </c>
      <c r="BW10" s="79">
        <f>BP10-BR10</f>
        <v>0</v>
      </c>
      <c r="BX10" s="6">
        <f>V10</f>
        <v>89020000</v>
      </c>
      <c r="BY10" s="11">
        <v>89020000</v>
      </c>
      <c r="BZ10" s="7">
        <f>BX10-BY10</f>
        <v>0</v>
      </c>
      <c r="CA10" s="178">
        <f>SUM(CB10:CB10)</f>
        <v>61693000</v>
      </c>
      <c r="CB10" s="80">
        <v>61693000</v>
      </c>
      <c r="CC10" s="79">
        <f>BY10-CA10</f>
        <v>27327000</v>
      </c>
      <c r="CD10" s="9">
        <f>W10</f>
        <v>0</v>
      </c>
      <c r="CE10" s="13"/>
      <c r="CF10" s="21">
        <f>CD10-CE10</f>
        <v>0</v>
      </c>
      <c r="CG10" s="70">
        <f>SUM(CH10:CM10)</f>
        <v>0</v>
      </c>
      <c r="CH10" s="71"/>
      <c r="CI10" s="136"/>
      <c r="CJ10" s="136"/>
      <c r="CK10" s="136"/>
      <c r="CL10" s="177"/>
      <c r="CM10" s="80"/>
      <c r="CN10" s="136"/>
      <c r="CO10" s="20">
        <f>CE10-CG10</f>
        <v>0</v>
      </c>
      <c r="CP10" s="107">
        <f>X10</f>
        <v>0</v>
      </c>
      <c r="CQ10" s="13"/>
      <c r="CR10" s="108">
        <f>CP10-CQ10</f>
        <v>0</v>
      </c>
      <c r="CS10" s="109">
        <f>SUM(CT10:CX10)</f>
        <v>0</v>
      </c>
      <c r="CT10" s="136"/>
      <c r="CU10" s="136"/>
      <c r="CV10" s="136"/>
      <c r="CW10" s="177"/>
      <c r="CX10" s="80"/>
      <c r="CY10" s="13"/>
      <c r="CZ10" s="110">
        <f>CQ10-CS10</f>
        <v>0</v>
      </c>
      <c r="DA10" s="6">
        <f>Y10</f>
        <v>0</v>
      </c>
      <c r="DB10" s="11">
        <v>0</v>
      </c>
      <c r="DC10" s="7">
        <f>DA10-DB10</f>
        <v>0</v>
      </c>
      <c r="DD10" s="178">
        <f>SUM(DE10:DH10)</f>
        <v>0</v>
      </c>
      <c r="DE10" s="136">
        <v>0</v>
      </c>
      <c r="DF10" s="136">
        <v>0</v>
      </c>
      <c r="DG10" s="136">
        <v>0</v>
      </c>
      <c r="DH10" s="80">
        <v>0</v>
      </c>
      <c r="DI10" s="136">
        <v>0</v>
      </c>
      <c r="DJ10" s="79">
        <f>DB10-DD10</f>
        <v>0</v>
      </c>
      <c r="DK10" s="6">
        <f>Z10</f>
        <v>50917000</v>
      </c>
      <c r="DL10" s="11">
        <v>50917000</v>
      </c>
      <c r="DM10" s="7">
        <f>DK10-DL10</f>
        <v>0</v>
      </c>
      <c r="DN10" s="178">
        <f>SUM(DO10:DQ10)</f>
        <v>50917000</v>
      </c>
      <c r="DO10" s="136">
        <v>50917000</v>
      </c>
      <c r="DP10" s="136">
        <v>0</v>
      </c>
      <c r="DQ10" s="80">
        <v>0</v>
      </c>
      <c r="DR10" s="11">
        <v>0</v>
      </c>
      <c r="DS10" s="8">
        <f>DL10-DN10</f>
        <v>0</v>
      </c>
      <c r="DT10" s="6">
        <f>AA10</f>
        <v>0</v>
      </c>
      <c r="DU10" s="11">
        <v>0</v>
      </c>
      <c r="DV10" s="7">
        <f>DT10-DU10</f>
        <v>0</v>
      </c>
      <c r="DW10" s="178">
        <f>SUM(DX10:DX10)</f>
        <v>0</v>
      </c>
      <c r="DX10" s="80">
        <v>0</v>
      </c>
      <c r="DY10" s="79">
        <f>DU10-DW10</f>
        <v>0</v>
      </c>
      <c r="DZ10" s="135">
        <f>AB10</f>
        <v>0</v>
      </c>
      <c r="EA10" s="136"/>
      <c r="EB10" s="70">
        <f>DZ10-EA10</f>
        <v>0</v>
      </c>
      <c r="EC10" s="109">
        <f>SUM(ED10:EH10)</f>
        <v>0</v>
      </c>
      <c r="ED10" s="136"/>
      <c r="EE10" s="71"/>
      <c r="EF10" s="71"/>
      <c r="EG10" s="188"/>
      <c r="EH10" s="80"/>
      <c r="EI10" s="468">
        <f>EA10-EC10</f>
        <v>0</v>
      </c>
      <c r="EJ10" s="135">
        <f>AC10</f>
        <v>0</v>
      </c>
      <c r="EK10" s="136"/>
      <c r="EL10" s="70">
        <f>EJ10-EK10</f>
        <v>0</v>
      </c>
      <c r="EM10" s="109">
        <f>SUM(EN10:EO10)</f>
        <v>0</v>
      </c>
      <c r="EN10" s="71"/>
      <c r="EO10" s="80"/>
      <c r="EP10" s="468">
        <f>EK10-EM10</f>
        <v>0</v>
      </c>
      <c r="EQ10" s="135">
        <f>AD10</f>
        <v>0</v>
      </c>
      <c r="ER10" s="136"/>
      <c r="ES10" s="70">
        <f>EQ10-ER10</f>
        <v>0</v>
      </c>
      <c r="ET10" s="109">
        <f>SUM(EU10:EU10)</f>
        <v>0</v>
      </c>
      <c r="EU10" s="80"/>
      <c r="EV10" s="468">
        <f>ER10-ET10</f>
        <v>0</v>
      </c>
      <c r="EW10" s="135">
        <f>AE10</f>
        <v>0</v>
      </c>
      <c r="EX10" s="136"/>
      <c r="EY10" s="70">
        <f>EW10-EX10</f>
        <v>0</v>
      </c>
      <c r="EZ10" s="109">
        <f>SUM(FA10:FB10)</f>
        <v>0</v>
      </c>
      <c r="FA10" s="71"/>
      <c r="FB10" s="80"/>
      <c r="FC10" s="468">
        <f>EX10-EZ10</f>
        <v>0</v>
      </c>
      <c r="FD10" s="135">
        <f>AF10</f>
        <v>0</v>
      </c>
      <c r="FE10" s="136"/>
      <c r="FF10" s="70">
        <f>FD10-FE10</f>
        <v>0</v>
      </c>
      <c r="FG10" s="109">
        <f>SUM(FH10:FH10)</f>
        <v>0</v>
      </c>
      <c r="FH10" s="80"/>
      <c r="FI10" s="468">
        <f>FE10-FG10</f>
        <v>0</v>
      </c>
      <c r="FJ10" s="6">
        <f>SUM(FK10:FN10)</f>
        <v>365754000</v>
      </c>
      <c r="FK10" s="22">
        <f>AI10+AU10+BF10+BP10+BY10</f>
        <v>314837000</v>
      </c>
      <c r="FL10" s="138">
        <f>CE10+CQ10+DB10+DL10+DU10</f>
        <v>50917000</v>
      </c>
      <c r="FM10" s="64">
        <f>EA10+EK10+ER10</f>
        <v>0</v>
      </c>
      <c r="FN10" s="64">
        <f>EX10+FE10</f>
        <v>0</v>
      </c>
      <c r="FO10" s="9">
        <f>FP10+FT10+FX10+GB10</f>
        <v>338427000</v>
      </c>
      <c r="FP10" s="64">
        <f>FQ10+FR10</f>
        <v>287510000</v>
      </c>
      <c r="FQ10" s="118">
        <f>SUM(AL10:AP10)+SUM(AX10:BA10)+SUM(BI10:BK10)+SUM(BS10:BT10)</f>
        <v>225817000</v>
      </c>
      <c r="FR10" s="118">
        <f>AQ10+BB10+BL10+BU10+CB10</f>
        <v>61693000</v>
      </c>
      <c r="FS10" s="284" t="str">
        <f>IF(FK10&lt;FP10,"過払！","")</f>
        <v/>
      </c>
      <c r="FT10" s="189">
        <f>FU10+FV10</f>
        <v>50917000</v>
      </c>
      <c r="FU10" s="190">
        <f>SUM(CH10:CL10)+SUM(CT10:CW10)+SUM(DE10:DG10)+SUM(DO10:DP10)</f>
        <v>50917000</v>
      </c>
      <c r="FV10" s="190">
        <f>CM10+CX10+DH10+DQ10+DX10</f>
        <v>0</v>
      </c>
      <c r="FW10" s="284" t="str">
        <f>IF(FL10&lt;FT10,"過払！","")</f>
        <v/>
      </c>
      <c r="FX10" s="64">
        <f>SUM(FY10:FZ10)</f>
        <v>0</v>
      </c>
      <c r="FY10" s="189">
        <f>SUM(ED10:EG10)+SUM(EN10)</f>
        <v>0</v>
      </c>
      <c r="FZ10" s="189">
        <f>EH10+EO10+EU10</f>
        <v>0</v>
      </c>
      <c r="GA10" s="284" t="str">
        <f>IF(FM10&lt;FX10,"過払！","")</f>
        <v/>
      </c>
      <c r="GB10" s="64">
        <f>SUM(GC10:GD10)</f>
        <v>0</v>
      </c>
      <c r="GC10" s="189">
        <f>SUM(FA10)</f>
        <v>0</v>
      </c>
      <c r="GD10" s="189">
        <f>FB10+FH10</f>
        <v>0</v>
      </c>
      <c r="GE10" s="284" t="str">
        <f>IF(FN10&lt;GB10,"過払！","")</f>
        <v/>
      </c>
      <c r="GF10" s="285" t="str">
        <f>IF(FJ10&lt;FO10,"過払！","")</f>
        <v/>
      </c>
      <c r="GG10" s="6">
        <f>SUM(GH10:GI10)</f>
        <v>0</v>
      </c>
      <c r="GH10" s="22">
        <f>AR10+BC10+BM10+BV10</f>
        <v>0</v>
      </c>
      <c r="GI10" s="138">
        <f>CN10+CY10+DI10+DR10</f>
        <v>0</v>
      </c>
      <c r="GJ10" s="9">
        <f>GK10+GM10+GO10+GQ10</f>
        <v>27327000</v>
      </c>
      <c r="GK10" s="64">
        <f>AS10+BD10+BN10+BW10+CC10</f>
        <v>27327000</v>
      </c>
      <c r="GL10" s="286" t="str">
        <f>IF(FK10-FP10&lt;GK10,"未払多！","")</f>
        <v/>
      </c>
      <c r="GM10" s="64">
        <f>CO10+CZ10+DJ10+DS10+DY10</f>
        <v>0</v>
      </c>
      <c r="GN10" s="284" t="str">
        <f>IF(FL10-FT10&lt;GM10,"未払多！","")</f>
        <v/>
      </c>
      <c r="GO10" s="64">
        <f>EI10+EP10+EV10</f>
        <v>0</v>
      </c>
      <c r="GP10" s="284" t="str">
        <f>IF(FT10-FM10&lt;GO10,"未払多！","")</f>
        <v/>
      </c>
      <c r="GQ10" s="64">
        <f>FC10+FI10</f>
        <v>0</v>
      </c>
      <c r="GR10" s="284" t="str">
        <f>IF(FN10-GB10&lt;GQ10,"未払多！","")</f>
        <v/>
      </c>
      <c r="GS10" s="479" t="str">
        <f>IF(FJ10-FO10&lt;GJ10,"未払多！","")</f>
        <v/>
      </c>
      <c r="GT10" s="496">
        <f>GU10+GX10</f>
        <v>27327000</v>
      </c>
      <c r="GU10" s="501">
        <f>SUM(GV10:GW10)</f>
        <v>0</v>
      </c>
      <c r="GV10" s="491">
        <v>0</v>
      </c>
      <c r="GW10" s="491">
        <v>0</v>
      </c>
      <c r="GX10" s="501">
        <f>SUM(GY10:HB10)</f>
        <v>27327000</v>
      </c>
      <c r="GY10" s="491">
        <v>27327000</v>
      </c>
      <c r="GZ10" s="491">
        <v>0</v>
      </c>
      <c r="HA10" s="491">
        <v>0</v>
      </c>
      <c r="HB10" s="495">
        <v>0</v>
      </c>
      <c r="HD10" s="325">
        <f t="shared" si="101"/>
        <v>61693000</v>
      </c>
    </row>
    <row r="11" spans="1:212" s="60" customFormat="1" ht="14.25" hidden="1" thickBot="1" x14ac:dyDescent="0.45">
      <c r="A11" s="283" t="s">
        <v>301</v>
      </c>
      <c r="B11" s="281" t="s">
        <v>300</v>
      </c>
      <c r="C11" s="282" t="s">
        <v>280</v>
      </c>
      <c r="D11" s="19">
        <v>0</v>
      </c>
      <c r="E11" s="19">
        <v>257197000</v>
      </c>
      <c r="F11" s="19">
        <v>255599000</v>
      </c>
      <c r="G11" s="19">
        <v>0</v>
      </c>
      <c r="H11" s="19">
        <v>0</v>
      </c>
      <c r="I11" s="19">
        <v>0</v>
      </c>
      <c r="J11" s="19">
        <v>40803000</v>
      </c>
      <c r="K11" s="19">
        <v>0</v>
      </c>
      <c r="L11" s="19"/>
      <c r="M11" s="19"/>
      <c r="N11" s="19"/>
      <c r="O11" s="19"/>
      <c r="P11" s="19"/>
      <c r="Q11" s="8">
        <f>SUM(D11:P11)</f>
        <v>553599000</v>
      </c>
      <c r="R11" s="12">
        <v>0</v>
      </c>
      <c r="S11" s="68">
        <v>211520000</v>
      </c>
      <c r="T11" s="68">
        <v>0</v>
      </c>
      <c r="U11" s="68">
        <v>45677000</v>
      </c>
      <c r="V11" s="68">
        <v>14794000</v>
      </c>
      <c r="W11" s="13">
        <v>0</v>
      </c>
      <c r="X11" s="69">
        <v>0</v>
      </c>
      <c r="Y11" s="69">
        <v>0</v>
      </c>
      <c r="Z11" s="69">
        <v>40803000</v>
      </c>
      <c r="AA11" s="69">
        <v>0</v>
      </c>
      <c r="AB11" s="69"/>
      <c r="AC11" s="69"/>
      <c r="AD11" s="69"/>
      <c r="AE11" s="69"/>
      <c r="AF11" s="69"/>
      <c r="AG11" s="10">
        <f>SUM(R11:AF11)</f>
        <v>312794000</v>
      </c>
      <c r="AH11" s="6">
        <f>R11</f>
        <v>0</v>
      </c>
      <c r="AI11" s="11">
        <v>0</v>
      </c>
      <c r="AJ11" s="7">
        <f>AH11-AI11</f>
        <v>0</v>
      </c>
      <c r="AK11" s="70">
        <f>SUM(AL11:AQ11)</f>
        <v>0</v>
      </c>
      <c r="AL11" s="71">
        <v>0</v>
      </c>
      <c r="AM11" s="71">
        <v>0</v>
      </c>
      <c r="AN11" s="71">
        <v>0</v>
      </c>
      <c r="AO11" s="71">
        <v>0</v>
      </c>
      <c r="AP11" s="71">
        <v>0</v>
      </c>
      <c r="AQ11" s="80">
        <v>0</v>
      </c>
      <c r="AR11" s="71">
        <v>0</v>
      </c>
      <c r="AS11" s="10">
        <f>AI11-AK11</f>
        <v>0</v>
      </c>
      <c r="AT11" s="6">
        <f>S11</f>
        <v>211520000</v>
      </c>
      <c r="AU11" s="11">
        <v>211520000</v>
      </c>
      <c r="AV11" s="7">
        <f>AT11-AU11</f>
        <v>0</v>
      </c>
      <c r="AW11" s="70">
        <f>SUM(AX11:BB11)</f>
        <v>109197000</v>
      </c>
      <c r="AX11" s="136">
        <v>100000000</v>
      </c>
      <c r="AY11" s="136">
        <v>0</v>
      </c>
      <c r="AZ11" s="136">
        <v>9197000</v>
      </c>
      <c r="BA11" s="136">
        <v>0</v>
      </c>
      <c r="BB11" s="80">
        <v>0</v>
      </c>
      <c r="BC11" s="136">
        <v>0</v>
      </c>
      <c r="BD11" s="79">
        <f>AU11-AW11</f>
        <v>102323000</v>
      </c>
      <c r="BE11" s="6">
        <f>T11</f>
        <v>0</v>
      </c>
      <c r="BF11" s="11">
        <v>0</v>
      </c>
      <c r="BG11" s="7">
        <f>BE11-BF11</f>
        <v>0</v>
      </c>
      <c r="BH11" s="178">
        <f>SUM(BI11:BL11)</f>
        <v>0</v>
      </c>
      <c r="BI11" s="136">
        <v>0</v>
      </c>
      <c r="BJ11" s="136">
        <v>0</v>
      </c>
      <c r="BK11" s="136">
        <v>0</v>
      </c>
      <c r="BL11" s="80">
        <v>0</v>
      </c>
      <c r="BM11" s="136">
        <v>0</v>
      </c>
      <c r="BN11" s="79">
        <f>BF11-BH11</f>
        <v>0</v>
      </c>
      <c r="BO11" s="6">
        <f>U11</f>
        <v>45677000</v>
      </c>
      <c r="BP11" s="11">
        <v>45677000</v>
      </c>
      <c r="BQ11" s="7">
        <f>BO11-BP11</f>
        <v>0</v>
      </c>
      <c r="BR11" s="178">
        <f>SUM(BS11:BU11)</f>
        <v>0</v>
      </c>
      <c r="BS11" s="136">
        <v>0</v>
      </c>
      <c r="BT11" s="136">
        <v>0</v>
      </c>
      <c r="BU11" s="80">
        <v>0</v>
      </c>
      <c r="BV11" s="136">
        <v>0</v>
      </c>
      <c r="BW11" s="79">
        <f>BP11-BR11</f>
        <v>45677000</v>
      </c>
      <c r="BX11" s="6">
        <f>V11</f>
        <v>14794000</v>
      </c>
      <c r="BY11" s="11">
        <v>14794000</v>
      </c>
      <c r="BZ11" s="7">
        <f>BX11-BY11</f>
        <v>0</v>
      </c>
      <c r="CA11" s="178">
        <f>SUM(CB11:CB11)</f>
        <v>0</v>
      </c>
      <c r="CB11" s="80">
        <v>0</v>
      </c>
      <c r="CC11" s="79">
        <f>BY11-CA11</f>
        <v>14794000</v>
      </c>
      <c r="CD11" s="9">
        <f>W11</f>
        <v>0</v>
      </c>
      <c r="CE11" s="13"/>
      <c r="CF11" s="21">
        <f>CD11-CE11</f>
        <v>0</v>
      </c>
      <c r="CG11" s="70">
        <f>SUM(CH11:CM11)</f>
        <v>0</v>
      </c>
      <c r="CH11" s="71"/>
      <c r="CI11" s="136"/>
      <c r="CJ11" s="136"/>
      <c r="CK11" s="136"/>
      <c r="CL11" s="177"/>
      <c r="CM11" s="80"/>
      <c r="CN11" s="136"/>
      <c r="CO11" s="20">
        <f>CE11-CG11</f>
        <v>0</v>
      </c>
      <c r="CP11" s="107">
        <f>X11</f>
        <v>0</v>
      </c>
      <c r="CQ11" s="13"/>
      <c r="CR11" s="108">
        <f>CP11-CQ11</f>
        <v>0</v>
      </c>
      <c r="CS11" s="109">
        <f>SUM(CT11:CX11)</f>
        <v>0</v>
      </c>
      <c r="CT11" s="136"/>
      <c r="CU11" s="136"/>
      <c r="CV11" s="136"/>
      <c r="CW11" s="177"/>
      <c r="CX11" s="80"/>
      <c r="CY11" s="13"/>
      <c r="CZ11" s="110">
        <f>CQ11-CS11</f>
        <v>0</v>
      </c>
      <c r="DA11" s="6">
        <f>Y11</f>
        <v>0</v>
      </c>
      <c r="DB11" s="11">
        <v>0</v>
      </c>
      <c r="DC11" s="7">
        <f>DA11-DB11</f>
        <v>0</v>
      </c>
      <c r="DD11" s="178">
        <f>SUM(DE11:DH11)</f>
        <v>0</v>
      </c>
      <c r="DE11" s="136">
        <v>0</v>
      </c>
      <c r="DF11" s="136">
        <v>0</v>
      </c>
      <c r="DG11" s="136">
        <v>0</v>
      </c>
      <c r="DH11" s="80">
        <v>0</v>
      </c>
      <c r="DI11" s="136">
        <v>0</v>
      </c>
      <c r="DJ11" s="79">
        <f>DB11-DD11</f>
        <v>0</v>
      </c>
      <c r="DK11" s="6">
        <f>Z11</f>
        <v>40803000</v>
      </c>
      <c r="DL11" s="11">
        <v>40803000</v>
      </c>
      <c r="DM11" s="7">
        <f>DK11-DL11</f>
        <v>0</v>
      </c>
      <c r="DN11" s="178">
        <f>SUM(DO11:DQ11)</f>
        <v>40803000</v>
      </c>
      <c r="DO11" s="136">
        <v>40803000</v>
      </c>
      <c r="DP11" s="136">
        <v>0</v>
      </c>
      <c r="DQ11" s="80">
        <v>0</v>
      </c>
      <c r="DR11" s="11">
        <v>0</v>
      </c>
      <c r="DS11" s="8">
        <f>DL11-DN11</f>
        <v>0</v>
      </c>
      <c r="DT11" s="6">
        <f>AA11</f>
        <v>0</v>
      </c>
      <c r="DU11" s="11">
        <v>0</v>
      </c>
      <c r="DV11" s="7">
        <f>DT11-DU11</f>
        <v>0</v>
      </c>
      <c r="DW11" s="178">
        <f>SUM(DX11:DX11)</f>
        <v>0</v>
      </c>
      <c r="DX11" s="80">
        <v>0</v>
      </c>
      <c r="DY11" s="79">
        <f>DU11-DW11</f>
        <v>0</v>
      </c>
      <c r="DZ11" s="135">
        <f>AB11</f>
        <v>0</v>
      </c>
      <c r="EA11" s="136"/>
      <c r="EB11" s="70">
        <f>DZ11-EA11</f>
        <v>0</v>
      </c>
      <c r="EC11" s="109">
        <f>SUM(ED11:EH11)</f>
        <v>0</v>
      </c>
      <c r="ED11" s="136"/>
      <c r="EE11" s="71"/>
      <c r="EF11" s="71"/>
      <c r="EG11" s="188"/>
      <c r="EH11" s="80"/>
      <c r="EI11" s="468">
        <f>EA11-EC11</f>
        <v>0</v>
      </c>
      <c r="EJ11" s="135">
        <f>AC11</f>
        <v>0</v>
      </c>
      <c r="EK11" s="136"/>
      <c r="EL11" s="70">
        <f>EJ11-EK11</f>
        <v>0</v>
      </c>
      <c r="EM11" s="109">
        <f>SUM(EN11:EO11)</f>
        <v>0</v>
      </c>
      <c r="EN11" s="71"/>
      <c r="EO11" s="80"/>
      <c r="EP11" s="468">
        <f>EK11-EM11</f>
        <v>0</v>
      </c>
      <c r="EQ11" s="135">
        <f>AD11</f>
        <v>0</v>
      </c>
      <c r="ER11" s="136"/>
      <c r="ES11" s="70">
        <f>EQ11-ER11</f>
        <v>0</v>
      </c>
      <c r="ET11" s="109">
        <f>SUM(EU11:EU11)</f>
        <v>0</v>
      </c>
      <c r="EU11" s="80"/>
      <c r="EV11" s="468">
        <f>ER11-ET11</f>
        <v>0</v>
      </c>
      <c r="EW11" s="135">
        <f>AE11</f>
        <v>0</v>
      </c>
      <c r="EX11" s="136"/>
      <c r="EY11" s="70">
        <f>EW11-EX11</f>
        <v>0</v>
      </c>
      <c r="EZ11" s="109">
        <f>SUM(FA11:FB11)</f>
        <v>0</v>
      </c>
      <c r="FA11" s="71"/>
      <c r="FB11" s="80"/>
      <c r="FC11" s="468">
        <f>EX11-EZ11</f>
        <v>0</v>
      </c>
      <c r="FD11" s="135">
        <f>AF11</f>
        <v>0</v>
      </c>
      <c r="FE11" s="136"/>
      <c r="FF11" s="70">
        <f>FD11-FE11</f>
        <v>0</v>
      </c>
      <c r="FG11" s="109">
        <f>SUM(FH11:FH11)</f>
        <v>0</v>
      </c>
      <c r="FH11" s="80"/>
      <c r="FI11" s="468">
        <f>FE11-FG11</f>
        <v>0</v>
      </c>
      <c r="FJ11" s="6">
        <f>SUM(FK11:FN11)</f>
        <v>312794000</v>
      </c>
      <c r="FK11" s="22">
        <f>AI11+AU11+BF11+BP11+BY11</f>
        <v>271991000</v>
      </c>
      <c r="FL11" s="138">
        <f>CE11+CQ11+DB11+DL11+DU11</f>
        <v>40803000</v>
      </c>
      <c r="FM11" s="64">
        <f>EA11+EK11+ER11</f>
        <v>0</v>
      </c>
      <c r="FN11" s="64">
        <f>EX11+FE11</f>
        <v>0</v>
      </c>
      <c r="FO11" s="9">
        <f>FP11+FT11+FX11+GB11</f>
        <v>150000000</v>
      </c>
      <c r="FP11" s="64">
        <f>FQ11+FR11</f>
        <v>109197000</v>
      </c>
      <c r="FQ11" s="118">
        <f>SUM(AL11:AP11)+SUM(AX11:BA11)+SUM(BI11:BK11)+SUM(BS11:BT11)</f>
        <v>109197000</v>
      </c>
      <c r="FR11" s="118">
        <f>AQ11+BB11+BL11+BU11+CB11</f>
        <v>0</v>
      </c>
      <c r="FS11" s="284" t="str">
        <f>IF(FK11&lt;FP11,"過払！","")</f>
        <v/>
      </c>
      <c r="FT11" s="189">
        <f>FU11+FV11</f>
        <v>40803000</v>
      </c>
      <c r="FU11" s="190">
        <f>SUM(CH11:CL11)+SUM(CT11:CW11)+SUM(DE11:DG11)+SUM(DO11:DP11)</f>
        <v>40803000</v>
      </c>
      <c r="FV11" s="190">
        <f>CM11+CX11+DH11+DQ11+DX11</f>
        <v>0</v>
      </c>
      <c r="FW11" s="284" t="str">
        <f>IF(FL11&lt;FT11,"過払！","")</f>
        <v/>
      </c>
      <c r="FX11" s="64">
        <f>SUM(FY11:FZ11)</f>
        <v>0</v>
      </c>
      <c r="FY11" s="189">
        <f>SUM(ED11:EG11)+SUM(EN11)</f>
        <v>0</v>
      </c>
      <c r="FZ11" s="189">
        <f>EH11+EO11+EU11</f>
        <v>0</v>
      </c>
      <c r="GA11" s="284" t="str">
        <f>IF(FM11&lt;FX11,"過払！","")</f>
        <v/>
      </c>
      <c r="GB11" s="64">
        <f>SUM(GC11:GD11)</f>
        <v>0</v>
      </c>
      <c r="GC11" s="189">
        <f>SUM(FA11)</f>
        <v>0</v>
      </c>
      <c r="GD11" s="189">
        <f>FB11+FH11</f>
        <v>0</v>
      </c>
      <c r="GE11" s="284" t="str">
        <f>IF(FN11&lt;GB11,"過払！","")</f>
        <v/>
      </c>
      <c r="GF11" s="285" t="str">
        <f>IF(FJ11&lt;FO11,"過払！","")</f>
        <v/>
      </c>
      <c r="GG11" s="6">
        <f>SUM(GH11:GI11)</f>
        <v>0</v>
      </c>
      <c r="GH11" s="22">
        <f>AR11+BC11+BM11+BV11</f>
        <v>0</v>
      </c>
      <c r="GI11" s="138">
        <f>CN11+CY11+DI11+DR11</f>
        <v>0</v>
      </c>
      <c r="GJ11" s="9">
        <f>GK11+GM11+GO11+GQ11</f>
        <v>162794000</v>
      </c>
      <c r="GK11" s="64">
        <f>AS11+BD11+BN11+BW11+CC11</f>
        <v>162794000</v>
      </c>
      <c r="GL11" s="286" t="str">
        <f>IF(FK11-FP11&lt;GK11,"未払多！","")</f>
        <v/>
      </c>
      <c r="GM11" s="64">
        <f>CO11+CZ11+DJ11+DS11+DY11</f>
        <v>0</v>
      </c>
      <c r="GN11" s="284" t="str">
        <f>IF(FL11-FT11&lt;GM11,"未払多！","")</f>
        <v/>
      </c>
      <c r="GO11" s="64">
        <f>EI11+EP11+EV11</f>
        <v>0</v>
      </c>
      <c r="GP11" s="284" t="str">
        <f>IF(FT11-FM11&lt;GO11,"未払多！","")</f>
        <v/>
      </c>
      <c r="GQ11" s="64">
        <f>FC11+FI11</f>
        <v>0</v>
      </c>
      <c r="GR11" s="284" t="str">
        <f>IF(FN11-GB11&lt;GQ11,"未払多！","")</f>
        <v/>
      </c>
      <c r="GS11" s="479" t="str">
        <f>IF(FJ11-FO11&lt;GJ11,"未払多！","")</f>
        <v/>
      </c>
      <c r="GT11" s="496">
        <f>GU11+GX11</f>
        <v>0</v>
      </c>
      <c r="GU11" s="501">
        <f>SUM(GV11:GW11)</f>
        <v>0</v>
      </c>
      <c r="GV11" s="491">
        <v>0</v>
      </c>
      <c r="GW11" s="491">
        <v>0</v>
      </c>
      <c r="GX11" s="501">
        <f>SUM(GY11:HB11)</f>
        <v>0</v>
      </c>
      <c r="GY11" s="491">
        <v>0</v>
      </c>
      <c r="GZ11" s="491">
        <v>0</v>
      </c>
      <c r="HA11" s="491">
        <v>0</v>
      </c>
      <c r="HB11" s="495">
        <v>0</v>
      </c>
      <c r="HD11" s="325">
        <f t="shared" si="101"/>
        <v>0</v>
      </c>
    </row>
    <row r="12" spans="1:212" s="60" customFormat="1" ht="14.25" hidden="1" thickBot="1" x14ac:dyDescent="0.45">
      <c r="A12" s="283" t="s">
        <v>303</v>
      </c>
      <c r="B12" s="281" t="s">
        <v>302</v>
      </c>
      <c r="C12" s="282" t="s">
        <v>280</v>
      </c>
      <c r="D12" s="19">
        <v>274183000</v>
      </c>
      <c r="E12" s="19">
        <v>1592000</v>
      </c>
      <c r="F12" s="19">
        <v>265479000</v>
      </c>
      <c r="G12" s="19">
        <v>0</v>
      </c>
      <c r="H12" s="19">
        <v>0</v>
      </c>
      <c r="I12" s="19">
        <v>0</v>
      </c>
      <c r="J12" s="19">
        <v>46606000</v>
      </c>
      <c r="K12" s="19">
        <v>0</v>
      </c>
      <c r="L12" s="19"/>
      <c r="M12" s="19"/>
      <c r="N12" s="19"/>
      <c r="O12" s="19"/>
      <c r="P12" s="19"/>
      <c r="Q12" s="8">
        <f>SUM(D12:P12)</f>
        <v>587860000</v>
      </c>
      <c r="R12" s="12">
        <v>274183000</v>
      </c>
      <c r="S12" s="68">
        <v>0</v>
      </c>
      <c r="T12" s="68">
        <v>0</v>
      </c>
      <c r="U12" s="68">
        <v>1592000</v>
      </c>
      <c r="V12" s="68">
        <v>7665000</v>
      </c>
      <c r="W12" s="13">
        <v>0</v>
      </c>
      <c r="X12" s="69">
        <v>0</v>
      </c>
      <c r="Y12" s="69">
        <v>0</v>
      </c>
      <c r="Z12" s="69">
        <v>46606000</v>
      </c>
      <c r="AA12" s="69">
        <v>0</v>
      </c>
      <c r="AB12" s="69"/>
      <c r="AC12" s="69"/>
      <c r="AD12" s="69"/>
      <c r="AE12" s="69"/>
      <c r="AF12" s="69"/>
      <c r="AG12" s="10">
        <f>SUM(R12:AF12)</f>
        <v>330046000</v>
      </c>
      <c r="AH12" s="6">
        <f>R12</f>
        <v>274183000</v>
      </c>
      <c r="AI12" s="11">
        <v>274183000</v>
      </c>
      <c r="AJ12" s="7">
        <f>AH12-AI12</f>
        <v>0</v>
      </c>
      <c r="AK12" s="70">
        <f>SUM(AL12:AQ12)</f>
        <v>274183000</v>
      </c>
      <c r="AL12" s="71">
        <v>274183000</v>
      </c>
      <c r="AM12" s="71">
        <v>0</v>
      </c>
      <c r="AN12" s="71">
        <v>0</v>
      </c>
      <c r="AO12" s="71">
        <v>0</v>
      </c>
      <c r="AP12" s="71">
        <v>0</v>
      </c>
      <c r="AQ12" s="80">
        <v>0</v>
      </c>
      <c r="AR12" s="71">
        <v>0</v>
      </c>
      <c r="AS12" s="10">
        <f>AI12-AK12</f>
        <v>0</v>
      </c>
      <c r="AT12" s="6">
        <f>S12</f>
        <v>0</v>
      </c>
      <c r="AU12" s="11">
        <v>0</v>
      </c>
      <c r="AV12" s="7">
        <f>AT12-AU12</f>
        <v>0</v>
      </c>
      <c r="AW12" s="70">
        <f>SUM(AX12:BB12)</f>
        <v>0</v>
      </c>
      <c r="AX12" s="136">
        <v>0</v>
      </c>
      <c r="AY12" s="136">
        <v>0</v>
      </c>
      <c r="AZ12" s="136">
        <v>0</v>
      </c>
      <c r="BA12" s="136">
        <v>0</v>
      </c>
      <c r="BB12" s="80">
        <v>0</v>
      </c>
      <c r="BC12" s="136">
        <v>0</v>
      </c>
      <c r="BD12" s="79">
        <f>AU12-AW12</f>
        <v>0</v>
      </c>
      <c r="BE12" s="6">
        <f>T12</f>
        <v>0</v>
      </c>
      <c r="BF12" s="11">
        <v>0</v>
      </c>
      <c r="BG12" s="7">
        <f>BE12-BF12</f>
        <v>0</v>
      </c>
      <c r="BH12" s="178">
        <f>SUM(BI12:BL12)</f>
        <v>0</v>
      </c>
      <c r="BI12" s="136">
        <v>0</v>
      </c>
      <c r="BJ12" s="136">
        <v>0</v>
      </c>
      <c r="BK12" s="136">
        <v>0</v>
      </c>
      <c r="BL12" s="80">
        <v>0</v>
      </c>
      <c r="BM12" s="136">
        <v>0</v>
      </c>
      <c r="BN12" s="79">
        <f>BF12-BH12</f>
        <v>0</v>
      </c>
      <c r="BO12" s="6">
        <f>U12</f>
        <v>1592000</v>
      </c>
      <c r="BP12" s="11">
        <v>1592000</v>
      </c>
      <c r="BQ12" s="7">
        <f>BO12-BP12</f>
        <v>0</v>
      </c>
      <c r="BR12" s="178">
        <f>SUM(BS12:BU12)</f>
        <v>1592000</v>
      </c>
      <c r="BS12" s="136">
        <v>1592000</v>
      </c>
      <c r="BT12" s="136">
        <v>0</v>
      </c>
      <c r="BU12" s="80">
        <v>0</v>
      </c>
      <c r="BV12" s="136">
        <v>0</v>
      </c>
      <c r="BW12" s="79">
        <f>BP12-BR12</f>
        <v>0</v>
      </c>
      <c r="BX12" s="6">
        <f>V12</f>
        <v>7665000</v>
      </c>
      <c r="BY12" s="11">
        <v>7665000</v>
      </c>
      <c r="BZ12" s="7">
        <f>BX12-BY12</f>
        <v>0</v>
      </c>
      <c r="CA12" s="178">
        <f>SUM(CB12:CB12)</f>
        <v>7665000</v>
      </c>
      <c r="CB12" s="80">
        <v>7665000</v>
      </c>
      <c r="CC12" s="79">
        <f>BY12-CA12</f>
        <v>0</v>
      </c>
      <c r="CD12" s="9">
        <f>W12</f>
        <v>0</v>
      </c>
      <c r="CE12" s="13"/>
      <c r="CF12" s="21">
        <f>CD12-CE12</f>
        <v>0</v>
      </c>
      <c r="CG12" s="70">
        <f>SUM(CH12:CM12)</f>
        <v>0</v>
      </c>
      <c r="CH12" s="71"/>
      <c r="CI12" s="136"/>
      <c r="CJ12" s="136"/>
      <c r="CK12" s="136"/>
      <c r="CL12" s="177"/>
      <c r="CM12" s="80"/>
      <c r="CN12" s="136"/>
      <c r="CO12" s="20">
        <f>CE12-CG12</f>
        <v>0</v>
      </c>
      <c r="CP12" s="107">
        <f>X12</f>
        <v>0</v>
      </c>
      <c r="CQ12" s="13"/>
      <c r="CR12" s="108">
        <f>CP12-CQ12</f>
        <v>0</v>
      </c>
      <c r="CS12" s="109">
        <f>SUM(CT12:CX12)</f>
        <v>0</v>
      </c>
      <c r="CT12" s="136"/>
      <c r="CU12" s="136"/>
      <c r="CV12" s="136"/>
      <c r="CW12" s="177"/>
      <c r="CX12" s="80"/>
      <c r="CY12" s="13"/>
      <c r="CZ12" s="110">
        <f>CQ12-CS12</f>
        <v>0</v>
      </c>
      <c r="DA12" s="6">
        <f>Y12</f>
        <v>0</v>
      </c>
      <c r="DB12" s="11">
        <v>0</v>
      </c>
      <c r="DC12" s="7">
        <f>DA12-DB12</f>
        <v>0</v>
      </c>
      <c r="DD12" s="178">
        <f>SUM(DE12:DH12)</f>
        <v>0</v>
      </c>
      <c r="DE12" s="136">
        <v>0</v>
      </c>
      <c r="DF12" s="136">
        <v>0</v>
      </c>
      <c r="DG12" s="136">
        <v>0</v>
      </c>
      <c r="DH12" s="80">
        <v>0</v>
      </c>
      <c r="DI12" s="136">
        <v>0</v>
      </c>
      <c r="DJ12" s="79">
        <f>DB12-DD12</f>
        <v>0</v>
      </c>
      <c r="DK12" s="6">
        <f>Z12</f>
        <v>46606000</v>
      </c>
      <c r="DL12" s="11">
        <v>46606000</v>
      </c>
      <c r="DM12" s="7">
        <f>DK12-DL12</f>
        <v>0</v>
      </c>
      <c r="DN12" s="178">
        <f>SUM(DO12:DQ12)</f>
        <v>46606000</v>
      </c>
      <c r="DO12" s="136">
        <v>46606000</v>
      </c>
      <c r="DP12" s="136">
        <v>0</v>
      </c>
      <c r="DQ12" s="80">
        <v>0</v>
      </c>
      <c r="DR12" s="11">
        <v>0</v>
      </c>
      <c r="DS12" s="8">
        <f>DL12-DN12</f>
        <v>0</v>
      </c>
      <c r="DT12" s="6">
        <f>AA12</f>
        <v>0</v>
      </c>
      <c r="DU12" s="11">
        <v>0</v>
      </c>
      <c r="DV12" s="7">
        <f>DT12-DU12</f>
        <v>0</v>
      </c>
      <c r="DW12" s="178">
        <f>SUM(DX12:DX12)</f>
        <v>0</v>
      </c>
      <c r="DX12" s="80">
        <v>0</v>
      </c>
      <c r="DY12" s="79">
        <f>DU12-DW12</f>
        <v>0</v>
      </c>
      <c r="DZ12" s="135">
        <f>AB12</f>
        <v>0</v>
      </c>
      <c r="EA12" s="136"/>
      <c r="EB12" s="70">
        <f>DZ12-EA12</f>
        <v>0</v>
      </c>
      <c r="EC12" s="109">
        <f>SUM(ED12:EH12)</f>
        <v>0</v>
      </c>
      <c r="ED12" s="136"/>
      <c r="EE12" s="71"/>
      <c r="EF12" s="71"/>
      <c r="EG12" s="188"/>
      <c r="EH12" s="80"/>
      <c r="EI12" s="468">
        <f>EA12-EC12</f>
        <v>0</v>
      </c>
      <c r="EJ12" s="135">
        <f>AC12</f>
        <v>0</v>
      </c>
      <c r="EK12" s="136"/>
      <c r="EL12" s="70">
        <f>EJ12-EK12</f>
        <v>0</v>
      </c>
      <c r="EM12" s="109">
        <f>SUM(EN12:EO12)</f>
        <v>0</v>
      </c>
      <c r="EN12" s="71"/>
      <c r="EO12" s="80"/>
      <c r="EP12" s="468">
        <f>EK12-EM12</f>
        <v>0</v>
      </c>
      <c r="EQ12" s="135">
        <f>AD12</f>
        <v>0</v>
      </c>
      <c r="ER12" s="136"/>
      <c r="ES12" s="70">
        <f>EQ12-ER12</f>
        <v>0</v>
      </c>
      <c r="ET12" s="109">
        <f>SUM(EU12:EU12)</f>
        <v>0</v>
      </c>
      <c r="EU12" s="80"/>
      <c r="EV12" s="468">
        <f>ER12-ET12</f>
        <v>0</v>
      </c>
      <c r="EW12" s="135">
        <f>AE12</f>
        <v>0</v>
      </c>
      <c r="EX12" s="136"/>
      <c r="EY12" s="70">
        <f>EW12-EX12</f>
        <v>0</v>
      </c>
      <c r="EZ12" s="109">
        <f>SUM(FA12:FB12)</f>
        <v>0</v>
      </c>
      <c r="FA12" s="71"/>
      <c r="FB12" s="80"/>
      <c r="FC12" s="468">
        <f>EX12-EZ12</f>
        <v>0</v>
      </c>
      <c r="FD12" s="135">
        <f>AF12</f>
        <v>0</v>
      </c>
      <c r="FE12" s="136"/>
      <c r="FF12" s="70">
        <f>FD12-FE12</f>
        <v>0</v>
      </c>
      <c r="FG12" s="109">
        <f>SUM(FH12:FH12)</f>
        <v>0</v>
      </c>
      <c r="FH12" s="80"/>
      <c r="FI12" s="468">
        <f>FE12-FG12</f>
        <v>0</v>
      </c>
      <c r="FJ12" s="6">
        <f>SUM(FK12:FN12)</f>
        <v>330046000</v>
      </c>
      <c r="FK12" s="22">
        <f>AI12+AU12+BF12+BP12+BY12</f>
        <v>283440000</v>
      </c>
      <c r="FL12" s="138">
        <f>CE12+CQ12+DB12+DL12+DU12</f>
        <v>46606000</v>
      </c>
      <c r="FM12" s="64">
        <f>EA12+EK12+ER12</f>
        <v>0</v>
      </c>
      <c r="FN12" s="64">
        <f>EX12+FE12</f>
        <v>0</v>
      </c>
      <c r="FO12" s="9">
        <f>FP12+FT12+FX12+GB12</f>
        <v>330046000</v>
      </c>
      <c r="FP12" s="64">
        <f>FQ12+FR12</f>
        <v>283440000</v>
      </c>
      <c r="FQ12" s="118">
        <f>SUM(AL12:AP12)+SUM(AX12:BA12)+SUM(BI12:BK12)+SUM(BS12:BT12)</f>
        <v>275775000</v>
      </c>
      <c r="FR12" s="118">
        <f>AQ12+BB12+BL12+BU12+CB12</f>
        <v>7665000</v>
      </c>
      <c r="FS12" s="284" t="str">
        <f>IF(FK12&lt;FP12,"過払！","")</f>
        <v/>
      </c>
      <c r="FT12" s="189">
        <f>FU12+FV12</f>
        <v>46606000</v>
      </c>
      <c r="FU12" s="190">
        <f>SUM(CH12:CL12)+SUM(CT12:CW12)+SUM(DE12:DG12)+SUM(DO12:DP12)</f>
        <v>46606000</v>
      </c>
      <c r="FV12" s="190">
        <f>CM12+CX12+DH12+DQ12+DX12</f>
        <v>0</v>
      </c>
      <c r="FW12" s="284" t="str">
        <f>IF(FL12&lt;FT12,"過払！","")</f>
        <v/>
      </c>
      <c r="FX12" s="64">
        <f>SUM(FY12:FZ12)</f>
        <v>0</v>
      </c>
      <c r="FY12" s="189">
        <f>SUM(ED12:EG12)+SUM(EN12)</f>
        <v>0</v>
      </c>
      <c r="FZ12" s="189">
        <f>EH12+EO12+EU12</f>
        <v>0</v>
      </c>
      <c r="GA12" s="284" t="str">
        <f>IF(FM12&lt;FX12,"過払！","")</f>
        <v/>
      </c>
      <c r="GB12" s="64">
        <f>SUM(GC12:GD12)</f>
        <v>0</v>
      </c>
      <c r="GC12" s="189">
        <f>SUM(FA12)</f>
        <v>0</v>
      </c>
      <c r="GD12" s="189">
        <f>FB12+FH12</f>
        <v>0</v>
      </c>
      <c r="GE12" s="284" t="str">
        <f>IF(FN12&lt;GB12,"過払！","")</f>
        <v/>
      </c>
      <c r="GF12" s="285" t="str">
        <f>IF(FJ12&lt;FO12,"過払！","")</f>
        <v/>
      </c>
      <c r="GG12" s="6">
        <f>SUM(GH12:GI12)</f>
        <v>0</v>
      </c>
      <c r="GH12" s="22">
        <f>AR12+BC12+BM12+BV12</f>
        <v>0</v>
      </c>
      <c r="GI12" s="138">
        <f>CN12+CY12+DI12+DR12</f>
        <v>0</v>
      </c>
      <c r="GJ12" s="9">
        <f>GK12+GM12+GO12+GQ12</f>
        <v>0</v>
      </c>
      <c r="GK12" s="64">
        <f>AS12+BD12+BN12+BW12+CC12</f>
        <v>0</v>
      </c>
      <c r="GL12" s="286" t="str">
        <f>IF(FK12-FP12&lt;GK12,"未払多！","")</f>
        <v/>
      </c>
      <c r="GM12" s="64">
        <f>CO12+CZ12+DJ12+DS12+DY12</f>
        <v>0</v>
      </c>
      <c r="GN12" s="284" t="str">
        <f>IF(FL12-FT12&lt;GM12,"未払多！","")</f>
        <v/>
      </c>
      <c r="GO12" s="64">
        <f>EI12+EP12+EV12</f>
        <v>0</v>
      </c>
      <c r="GP12" s="284" t="str">
        <f>IF(FT12-FM12&lt;GO12,"未払多！","")</f>
        <v/>
      </c>
      <c r="GQ12" s="64">
        <f>FC12+FI12</f>
        <v>0</v>
      </c>
      <c r="GR12" s="284" t="str">
        <f>IF(FN12-GB12&lt;GQ12,"未払多！","")</f>
        <v/>
      </c>
      <c r="GS12" s="479" t="str">
        <f>IF(FJ12-FO12&lt;GJ12,"未払多！","")</f>
        <v/>
      </c>
      <c r="GT12" s="496">
        <f>GU12+GX12</f>
        <v>0</v>
      </c>
      <c r="GU12" s="501">
        <f>SUM(GV12:GW12)</f>
        <v>0</v>
      </c>
      <c r="GV12" s="491">
        <v>0</v>
      </c>
      <c r="GW12" s="491">
        <v>0</v>
      </c>
      <c r="GX12" s="501">
        <f>SUM(GY12:HB12)</f>
        <v>0</v>
      </c>
      <c r="GY12" s="491">
        <v>0</v>
      </c>
      <c r="GZ12" s="491">
        <v>0</v>
      </c>
      <c r="HA12" s="491">
        <v>0</v>
      </c>
      <c r="HB12" s="495">
        <v>0</v>
      </c>
      <c r="HD12" s="325">
        <f t="shared" si="101"/>
        <v>7665000</v>
      </c>
    </row>
    <row r="13" spans="1:212" s="60" customFormat="1" ht="14.25" hidden="1" thickBot="1" x14ac:dyDescent="0.45">
      <c r="A13" s="283" t="s">
        <v>305</v>
      </c>
      <c r="B13" s="281" t="s">
        <v>304</v>
      </c>
      <c r="C13" s="282" t="s">
        <v>280</v>
      </c>
      <c r="D13" s="19">
        <v>0</v>
      </c>
      <c r="E13" s="19">
        <v>83640000</v>
      </c>
      <c r="F13" s="19">
        <v>88742000</v>
      </c>
      <c r="G13" s="19">
        <v>0</v>
      </c>
      <c r="H13" s="19">
        <v>0</v>
      </c>
      <c r="I13" s="19">
        <v>0</v>
      </c>
      <c r="J13" s="19">
        <v>9968000</v>
      </c>
      <c r="K13" s="19">
        <v>0</v>
      </c>
      <c r="L13" s="19"/>
      <c r="M13" s="19"/>
      <c r="N13" s="19"/>
      <c r="O13" s="19"/>
      <c r="P13" s="19"/>
      <c r="Q13" s="8">
        <f t="shared" si="0"/>
        <v>182350000</v>
      </c>
      <c r="R13" s="12">
        <v>0</v>
      </c>
      <c r="S13" s="68">
        <v>83640000</v>
      </c>
      <c r="T13" s="68">
        <v>0</v>
      </c>
      <c r="U13" s="68">
        <v>0</v>
      </c>
      <c r="V13" s="68">
        <v>88742000</v>
      </c>
      <c r="W13" s="13">
        <v>0</v>
      </c>
      <c r="X13" s="69">
        <v>0</v>
      </c>
      <c r="Y13" s="69">
        <v>0</v>
      </c>
      <c r="Z13" s="69">
        <v>9968000</v>
      </c>
      <c r="AA13" s="69">
        <v>0</v>
      </c>
      <c r="AB13" s="69"/>
      <c r="AC13" s="69"/>
      <c r="AD13" s="69"/>
      <c r="AE13" s="69"/>
      <c r="AF13" s="69"/>
      <c r="AG13" s="10">
        <f t="shared" si="1"/>
        <v>182350000</v>
      </c>
      <c r="AH13" s="6">
        <f t="shared" si="2"/>
        <v>0</v>
      </c>
      <c r="AI13" s="11">
        <v>0</v>
      </c>
      <c r="AJ13" s="7">
        <f t="shared" si="3"/>
        <v>0</v>
      </c>
      <c r="AK13" s="70">
        <f t="shared" si="4"/>
        <v>0</v>
      </c>
      <c r="AL13" s="71">
        <v>0</v>
      </c>
      <c r="AM13" s="71">
        <v>0</v>
      </c>
      <c r="AN13" s="71">
        <v>0</v>
      </c>
      <c r="AO13" s="71">
        <v>0</v>
      </c>
      <c r="AP13" s="71">
        <v>0</v>
      </c>
      <c r="AQ13" s="80">
        <v>0</v>
      </c>
      <c r="AR13" s="71">
        <v>0</v>
      </c>
      <c r="AS13" s="10">
        <f t="shared" si="5"/>
        <v>0</v>
      </c>
      <c r="AT13" s="6">
        <f t="shared" si="6"/>
        <v>83640000</v>
      </c>
      <c r="AU13" s="11">
        <v>83640000</v>
      </c>
      <c r="AV13" s="7">
        <f t="shared" si="7"/>
        <v>0</v>
      </c>
      <c r="AW13" s="70">
        <f t="shared" si="8"/>
        <v>83640000</v>
      </c>
      <c r="AX13" s="136">
        <v>83640000</v>
      </c>
      <c r="AY13" s="136">
        <v>0</v>
      </c>
      <c r="AZ13" s="136">
        <v>0</v>
      </c>
      <c r="BA13" s="136">
        <v>0</v>
      </c>
      <c r="BB13" s="80">
        <v>0</v>
      </c>
      <c r="BC13" s="136">
        <v>0</v>
      </c>
      <c r="BD13" s="79">
        <f t="shared" si="9"/>
        <v>0</v>
      </c>
      <c r="BE13" s="6">
        <f t="shared" si="10"/>
        <v>0</v>
      </c>
      <c r="BF13" s="11">
        <v>0</v>
      </c>
      <c r="BG13" s="7">
        <f t="shared" si="11"/>
        <v>0</v>
      </c>
      <c r="BH13" s="178">
        <f t="shared" si="12"/>
        <v>0</v>
      </c>
      <c r="BI13" s="136">
        <v>0</v>
      </c>
      <c r="BJ13" s="136">
        <v>0</v>
      </c>
      <c r="BK13" s="136">
        <v>0</v>
      </c>
      <c r="BL13" s="80">
        <v>0</v>
      </c>
      <c r="BM13" s="136">
        <v>0</v>
      </c>
      <c r="BN13" s="79">
        <f t="shared" si="13"/>
        <v>0</v>
      </c>
      <c r="BO13" s="6">
        <f t="shared" si="14"/>
        <v>0</v>
      </c>
      <c r="BP13" s="11">
        <v>0</v>
      </c>
      <c r="BQ13" s="7">
        <f t="shared" si="15"/>
        <v>0</v>
      </c>
      <c r="BR13" s="178">
        <f t="shared" si="16"/>
        <v>0</v>
      </c>
      <c r="BS13" s="136">
        <v>0</v>
      </c>
      <c r="BT13" s="136">
        <v>0</v>
      </c>
      <c r="BU13" s="80">
        <v>0</v>
      </c>
      <c r="BV13" s="136">
        <v>0</v>
      </c>
      <c r="BW13" s="79">
        <f t="shared" si="17"/>
        <v>0</v>
      </c>
      <c r="BX13" s="6">
        <f t="shared" si="18"/>
        <v>88742000</v>
      </c>
      <c r="BY13" s="11">
        <v>88742000</v>
      </c>
      <c r="BZ13" s="7">
        <f t="shared" si="19"/>
        <v>0</v>
      </c>
      <c r="CA13" s="178">
        <f t="shared" si="20"/>
        <v>14845000</v>
      </c>
      <c r="CB13" s="80">
        <v>14845000</v>
      </c>
      <c r="CC13" s="79">
        <f t="shared" si="21"/>
        <v>73897000</v>
      </c>
      <c r="CD13" s="9">
        <f t="shared" si="22"/>
        <v>0</v>
      </c>
      <c r="CE13" s="13"/>
      <c r="CF13" s="21">
        <f t="shared" si="23"/>
        <v>0</v>
      </c>
      <c r="CG13" s="70">
        <f t="shared" si="24"/>
        <v>0</v>
      </c>
      <c r="CH13" s="71"/>
      <c r="CI13" s="136"/>
      <c r="CJ13" s="136"/>
      <c r="CK13" s="136"/>
      <c r="CL13" s="177"/>
      <c r="CM13" s="80"/>
      <c r="CN13" s="136"/>
      <c r="CO13" s="20">
        <f t="shared" si="25"/>
        <v>0</v>
      </c>
      <c r="CP13" s="107">
        <f t="shared" si="26"/>
        <v>0</v>
      </c>
      <c r="CQ13" s="13"/>
      <c r="CR13" s="108">
        <f t="shared" si="27"/>
        <v>0</v>
      </c>
      <c r="CS13" s="109">
        <f t="shared" si="28"/>
        <v>0</v>
      </c>
      <c r="CT13" s="136"/>
      <c r="CU13" s="136"/>
      <c r="CV13" s="136"/>
      <c r="CW13" s="177"/>
      <c r="CX13" s="80"/>
      <c r="CY13" s="13"/>
      <c r="CZ13" s="110">
        <f t="shared" si="29"/>
        <v>0</v>
      </c>
      <c r="DA13" s="6">
        <f t="shared" si="30"/>
        <v>0</v>
      </c>
      <c r="DB13" s="11">
        <v>0</v>
      </c>
      <c r="DC13" s="7">
        <f t="shared" si="31"/>
        <v>0</v>
      </c>
      <c r="DD13" s="178">
        <f t="shared" si="32"/>
        <v>0</v>
      </c>
      <c r="DE13" s="136">
        <v>0</v>
      </c>
      <c r="DF13" s="136">
        <v>0</v>
      </c>
      <c r="DG13" s="136">
        <v>0</v>
      </c>
      <c r="DH13" s="80">
        <v>0</v>
      </c>
      <c r="DI13" s="136">
        <v>0</v>
      </c>
      <c r="DJ13" s="79">
        <f t="shared" si="33"/>
        <v>0</v>
      </c>
      <c r="DK13" s="6">
        <f t="shared" si="34"/>
        <v>9968000</v>
      </c>
      <c r="DL13" s="11">
        <v>9968000</v>
      </c>
      <c r="DM13" s="7">
        <f t="shared" si="35"/>
        <v>0</v>
      </c>
      <c r="DN13" s="178">
        <f t="shared" si="36"/>
        <v>9968000</v>
      </c>
      <c r="DO13" s="136">
        <v>0</v>
      </c>
      <c r="DP13" s="136">
        <v>0</v>
      </c>
      <c r="DQ13" s="80">
        <v>9968000</v>
      </c>
      <c r="DR13" s="11">
        <v>0</v>
      </c>
      <c r="DS13" s="8">
        <f t="shared" si="37"/>
        <v>0</v>
      </c>
      <c r="DT13" s="6">
        <f t="shared" si="38"/>
        <v>0</v>
      </c>
      <c r="DU13" s="11">
        <v>0</v>
      </c>
      <c r="DV13" s="7">
        <f t="shared" si="39"/>
        <v>0</v>
      </c>
      <c r="DW13" s="178">
        <f t="shared" si="40"/>
        <v>0</v>
      </c>
      <c r="DX13" s="80">
        <v>0</v>
      </c>
      <c r="DY13" s="79">
        <f t="shared" si="41"/>
        <v>0</v>
      </c>
      <c r="DZ13" s="135">
        <f t="shared" si="42"/>
        <v>0</v>
      </c>
      <c r="EA13" s="136"/>
      <c r="EB13" s="70">
        <f t="shared" si="43"/>
        <v>0</v>
      </c>
      <c r="EC13" s="109">
        <f t="shared" si="44"/>
        <v>0</v>
      </c>
      <c r="ED13" s="136"/>
      <c r="EE13" s="71"/>
      <c r="EF13" s="71"/>
      <c r="EG13" s="188"/>
      <c r="EH13" s="80"/>
      <c r="EI13" s="468">
        <f t="shared" si="45"/>
        <v>0</v>
      </c>
      <c r="EJ13" s="135">
        <f t="shared" si="46"/>
        <v>0</v>
      </c>
      <c r="EK13" s="136"/>
      <c r="EL13" s="70">
        <f t="shared" si="47"/>
        <v>0</v>
      </c>
      <c r="EM13" s="109">
        <f t="shared" si="48"/>
        <v>0</v>
      </c>
      <c r="EN13" s="71"/>
      <c r="EO13" s="80"/>
      <c r="EP13" s="468">
        <f t="shared" si="49"/>
        <v>0</v>
      </c>
      <c r="EQ13" s="135">
        <f t="shared" si="50"/>
        <v>0</v>
      </c>
      <c r="ER13" s="136"/>
      <c r="ES13" s="70">
        <f t="shared" si="51"/>
        <v>0</v>
      </c>
      <c r="ET13" s="109">
        <f t="shared" si="52"/>
        <v>0</v>
      </c>
      <c r="EU13" s="80"/>
      <c r="EV13" s="468">
        <f t="shared" si="53"/>
        <v>0</v>
      </c>
      <c r="EW13" s="135">
        <f t="shared" si="54"/>
        <v>0</v>
      </c>
      <c r="EX13" s="136"/>
      <c r="EY13" s="70">
        <f t="shared" si="55"/>
        <v>0</v>
      </c>
      <c r="EZ13" s="109">
        <f t="shared" si="56"/>
        <v>0</v>
      </c>
      <c r="FA13" s="71"/>
      <c r="FB13" s="80"/>
      <c r="FC13" s="468">
        <f t="shared" si="57"/>
        <v>0</v>
      </c>
      <c r="FD13" s="135">
        <f t="shared" si="58"/>
        <v>0</v>
      </c>
      <c r="FE13" s="136"/>
      <c r="FF13" s="70">
        <f t="shared" si="59"/>
        <v>0</v>
      </c>
      <c r="FG13" s="109">
        <f t="shared" si="60"/>
        <v>0</v>
      </c>
      <c r="FH13" s="80"/>
      <c r="FI13" s="468">
        <f t="shared" si="61"/>
        <v>0</v>
      </c>
      <c r="FJ13" s="6">
        <f t="shared" si="62"/>
        <v>182350000</v>
      </c>
      <c r="FK13" s="22">
        <f t="shared" si="63"/>
        <v>172382000</v>
      </c>
      <c r="FL13" s="138">
        <f t="shared" si="64"/>
        <v>9968000</v>
      </c>
      <c r="FM13" s="64">
        <f t="shared" si="65"/>
        <v>0</v>
      </c>
      <c r="FN13" s="64">
        <f t="shared" si="66"/>
        <v>0</v>
      </c>
      <c r="FO13" s="9">
        <f t="shared" si="67"/>
        <v>108453000</v>
      </c>
      <c r="FP13" s="64">
        <f t="shared" si="68"/>
        <v>98485000</v>
      </c>
      <c r="FQ13" s="118">
        <f t="shared" si="69"/>
        <v>83640000</v>
      </c>
      <c r="FR13" s="118">
        <f t="shared" si="70"/>
        <v>14845000</v>
      </c>
      <c r="FS13" s="284" t="str">
        <f t="shared" si="71"/>
        <v/>
      </c>
      <c r="FT13" s="189">
        <f t="shared" si="72"/>
        <v>9968000</v>
      </c>
      <c r="FU13" s="190">
        <f t="shared" si="73"/>
        <v>0</v>
      </c>
      <c r="FV13" s="190">
        <f t="shared" si="74"/>
        <v>9968000</v>
      </c>
      <c r="FW13" s="284" t="str">
        <f t="shared" si="75"/>
        <v/>
      </c>
      <c r="FX13" s="64">
        <f t="shared" si="76"/>
        <v>0</v>
      </c>
      <c r="FY13" s="189">
        <f t="shared" si="77"/>
        <v>0</v>
      </c>
      <c r="FZ13" s="189">
        <f t="shared" si="78"/>
        <v>0</v>
      </c>
      <c r="GA13" s="284" t="str">
        <f t="shared" si="79"/>
        <v/>
      </c>
      <c r="GB13" s="64">
        <f t="shared" si="80"/>
        <v>0</v>
      </c>
      <c r="GC13" s="189">
        <f t="shared" si="81"/>
        <v>0</v>
      </c>
      <c r="GD13" s="189">
        <f t="shared" si="82"/>
        <v>0</v>
      </c>
      <c r="GE13" s="284" t="str">
        <f t="shared" si="83"/>
        <v/>
      </c>
      <c r="GF13" s="285" t="str">
        <f t="shared" si="84"/>
        <v/>
      </c>
      <c r="GG13" s="6">
        <f t="shared" si="85"/>
        <v>0</v>
      </c>
      <c r="GH13" s="22">
        <f t="shared" si="86"/>
        <v>0</v>
      </c>
      <c r="GI13" s="138">
        <f t="shared" si="87"/>
        <v>0</v>
      </c>
      <c r="GJ13" s="9">
        <f t="shared" si="88"/>
        <v>73897000</v>
      </c>
      <c r="GK13" s="64">
        <f t="shared" si="89"/>
        <v>73897000</v>
      </c>
      <c r="GL13" s="286" t="str">
        <f t="shared" si="90"/>
        <v/>
      </c>
      <c r="GM13" s="64">
        <f t="shared" si="91"/>
        <v>0</v>
      </c>
      <c r="GN13" s="284" t="str">
        <f t="shared" si="92"/>
        <v/>
      </c>
      <c r="GO13" s="64">
        <f t="shared" si="93"/>
        <v>0</v>
      </c>
      <c r="GP13" s="284" t="str">
        <f t="shared" si="94"/>
        <v/>
      </c>
      <c r="GQ13" s="64">
        <f t="shared" si="95"/>
        <v>0</v>
      </c>
      <c r="GR13" s="284" t="str">
        <f t="shared" si="96"/>
        <v/>
      </c>
      <c r="GS13" s="479" t="str">
        <f t="shared" si="97"/>
        <v/>
      </c>
      <c r="GT13" s="496">
        <f t="shared" si="98"/>
        <v>73897000</v>
      </c>
      <c r="GU13" s="501">
        <f t="shared" si="99"/>
        <v>0</v>
      </c>
      <c r="GV13" s="491">
        <v>0</v>
      </c>
      <c r="GW13" s="491">
        <v>0</v>
      </c>
      <c r="GX13" s="501">
        <f t="shared" si="100"/>
        <v>73897000</v>
      </c>
      <c r="GY13" s="491">
        <v>73897000</v>
      </c>
      <c r="GZ13" s="491">
        <v>0</v>
      </c>
      <c r="HA13" s="491">
        <v>0</v>
      </c>
      <c r="HB13" s="495">
        <v>0</v>
      </c>
      <c r="HD13" s="325">
        <f t="shared" si="101"/>
        <v>24813000</v>
      </c>
    </row>
    <row r="14" spans="1:212" s="60" customFormat="1" ht="14.25" hidden="1" thickBot="1" x14ac:dyDescent="0.45">
      <c r="A14" s="504" t="s">
        <v>308</v>
      </c>
      <c r="B14" s="502" t="s">
        <v>306</v>
      </c>
      <c r="C14" s="503" t="s">
        <v>307</v>
      </c>
      <c r="D14" s="505">
        <v>0</v>
      </c>
      <c r="E14" s="505">
        <v>97053000</v>
      </c>
      <c r="F14" s="505">
        <v>102620000</v>
      </c>
      <c r="G14" s="505">
        <v>0</v>
      </c>
      <c r="H14" s="505">
        <v>0</v>
      </c>
      <c r="I14" s="505">
        <v>0</v>
      </c>
      <c r="J14" s="505">
        <v>13094000</v>
      </c>
      <c r="K14" s="505">
        <v>0</v>
      </c>
      <c r="L14" s="505"/>
      <c r="M14" s="505"/>
      <c r="N14" s="505"/>
      <c r="O14" s="505"/>
      <c r="P14" s="505"/>
      <c r="Q14" s="506">
        <f>SUM(D14:P14)</f>
        <v>212767000</v>
      </c>
      <c r="R14" s="507">
        <v>0</v>
      </c>
      <c r="S14" s="508">
        <v>97053000</v>
      </c>
      <c r="T14" s="508">
        <v>0</v>
      </c>
      <c r="U14" s="508">
        <v>0</v>
      </c>
      <c r="V14" s="508">
        <v>2951000</v>
      </c>
      <c r="W14" s="136">
        <v>0</v>
      </c>
      <c r="X14" s="71">
        <v>0</v>
      </c>
      <c r="Y14" s="71">
        <v>0</v>
      </c>
      <c r="Z14" s="71">
        <v>13094000</v>
      </c>
      <c r="AA14" s="71">
        <v>0</v>
      </c>
      <c r="AB14" s="71"/>
      <c r="AC14" s="71"/>
      <c r="AD14" s="71"/>
      <c r="AE14" s="71"/>
      <c r="AF14" s="71"/>
      <c r="AG14" s="468">
        <f>SUM(R14:AF14)</f>
        <v>113098000</v>
      </c>
      <c r="AH14" s="509">
        <f>R14</f>
        <v>0</v>
      </c>
      <c r="AI14" s="510">
        <v>0</v>
      </c>
      <c r="AJ14" s="511">
        <f>AH14-AI14</f>
        <v>0</v>
      </c>
      <c r="AK14" s="70">
        <f>SUM(AL14:AQ14)</f>
        <v>0</v>
      </c>
      <c r="AL14" s="71">
        <v>0</v>
      </c>
      <c r="AM14" s="71">
        <v>0</v>
      </c>
      <c r="AN14" s="71">
        <v>0</v>
      </c>
      <c r="AO14" s="71">
        <v>0</v>
      </c>
      <c r="AP14" s="71">
        <v>0</v>
      </c>
      <c r="AQ14" s="80">
        <v>0</v>
      </c>
      <c r="AR14" s="71">
        <v>0</v>
      </c>
      <c r="AS14" s="468">
        <f>AI14-AK14</f>
        <v>0</v>
      </c>
      <c r="AT14" s="509">
        <f>S14</f>
        <v>97053000</v>
      </c>
      <c r="AU14" s="510">
        <v>97053000</v>
      </c>
      <c r="AV14" s="511">
        <f>AT14-AU14</f>
        <v>0</v>
      </c>
      <c r="AW14" s="70">
        <f>SUM(AX14:BB14)</f>
        <v>97053000</v>
      </c>
      <c r="AX14" s="136">
        <v>97053000</v>
      </c>
      <c r="AY14" s="136">
        <v>0</v>
      </c>
      <c r="AZ14" s="136">
        <v>0</v>
      </c>
      <c r="BA14" s="136">
        <v>0</v>
      </c>
      <c r="BB14" s="80">
        <v>0</v>
      </c>
      <c r="BC14" s="136">
        <v>0</v>
      </c>
      <c r="BD14" s="512">
        <f>AU14-AW14</f>
        <v>0</v>
      </c>
      <c r="BE14" s="509">
        <f>T14</f>
        <v>0</v>
      </c>
      <c r="BF14" s="510">
        <v>0</v>
      </c>
      <c r="BG14" s="511">
        <f>BE14-BF14</f>
        <v>0</v>
      </c>
      <c r="BH14" s="178">
        <f>SUM(BI14:BL14)</f>
        <v>0</v>
      </c>
      <c r="BI14" s="136">
        <v>0</v>
      </c>
      <c r="BJ14" s="136">
        <v>0</v>
      </c>
      <c r="BK14" s="136">
        <v>0</v>
      </c>
      <c r="BL14" s="80">
        <v>0</v>
      </c>
      <c r="BM14" s="136">
        <v>0</v>
      </c>
      <c r="BN14" s="512">
        <f>BF14-BH14</f>
        <v>0</v>
      </c>
      <c r="BO14" s="509">
        <f>U14</f>
        <v>0</v>
      </c>
      <c r="BP14" s="510">
        <v>0</v>
      </c>
      <c r="BQ14" s="511">
        <f>BO14-BP14</f>
        <v>0</v>
      </c>
      <c r="BR14" s="178">
        <f>SUM(BS14:BU14)</f>
        <v>0</v>
      </c>
      <c r="BS14" s="136">
        <v>0</v>
      </c>
      <c r="BT14" s="136">
        <v>0</v>
      </c>
      <c r="BU14" s="80">
        <v>0</v>
      </c>
      <c r="BV14" s="136">
        <v>0</v>
      </c>
      <c r="BW14" s="512">
        <f>BP14-BR14</f>
        <v>0</v>
      </c>
      <c r="BX14" s="509">
        <f>V14</f>
        <v>2951000</v>
      </c>
      <c r="BY14" s="510">
        <v>2951000</v>
      </c>
      <c r="BZ14" s="511">
        <f>BX14-BY14</f>
        <v>0</v>
      </c>
      <c r="CA14" s="178">
        <f>SUM(CB14:CB14)</f>
        <v>2951000</v>
      </c>
      <c r="CB14" s="80">
        <v>2951000</v>
      </c>
      <c r="CC14" s="512">
        <f>BY14-CA14</f>
        <v>0</v>
      </c>
      <c r="CD14" s="135">
        <f>W14</f>
        <v>0</v>
      </c>
      <c r="CE14" s="136"/>
      <c r="CF14" s="70">
        <f>CD14-CE14</f>
        <v>0</v>
      </c>
      <c r="CG14" s="70">
        <f>SUM(CH14:CM14)</f>
        <v>0</v>
      </c>
      <c r="CH14" s="71"/>
      <c r="CI14" s="136"/>
      <c r="CJ14" s="136"/>
      <c r="CK14" s="136"/>
      <c r="CL14" s="177"/>
      <c r="CM14" s="80"/>
      <c r="CN14" s="136"/>
      <c r="CO14" s="513">
        <f>CE14-CG14</f>
        <v>0</v>
      </c>
      <c r="CP14" s="135">
        <f>X14</f>
        <v>0</v>
      </c>
      <c r="CQ14" s="136"/>
      <c r="CR14" s="70">
        <f>CP14-CQ14</f>
        <v>0</v>
      </c>
      <c r="CS14" s="70">
        <f>SUM(CT14:CX14)</f>
        <v>0</v>
      </c>
      <c r="CT14" s="136"/>
      <c r="CU14" s="136"/>
      <c r="CV14" s="136"/>
      <c r="CW14" s="177"/>
      <c r="CX14" s="80"/>
      <c r="CY14" s="136"/>
      <c r="CZ14" s="513">
        <f>CQ14-CS14</f>
        <v>0</v>
      </c>
      <c r="DA14" s="509">
        <f>Y14</f>
        <v>0</v>
      </c>
      <c r="DB14" s="510">
        <v>0</v>
      </c>
      <c r="DC14" s="511">
        <f>DA14-DB14</f>
        <v>0</v>
      </c>
      <c r="DD14" s="178">
        <f>SUM(DE14:DH14)</f>
        <v>0</v>
      </c>
      <c r="DE14" s="136">
        <v>0</v>
      </c>
      <c r="DF14" s="136">
        <v>0</v>
      </c>
      <c r="DG14" s="136">
        <v>0</v>
      </c>
      <c r="DH14" s="80">
        <v>0</v>
      </c>
      <c r="DI14" s="136">
        <v>0</v>
      </c>
      <c r="DJ14" s="512">
        <f>DB14-DD14</f>
        <v>0</v>
      </c>
      <c r="DK14" s="509">
        <f>Z14</f>
        <v>13094000</v>
      </c>
      <c r="DL14" s="510">
        <v>13094000</v>
      </c>
      <c r="DM14" s="511">
        <f>DK14-DL14</f>
        <v>0</v>
      </c>
      <c r="DN14" s="178">
        <f>SUM(DO14:DQ14)</f>
        <v>13094000</v>
      </c>
      <c r="DO14" s="136">
        <v>13094000</v>
      </c>
      <c r="DP14" s="136">
        <v>0</v>
      </c>
      <c r="DQ14" s="80">
        <v>0</v>
      </c>
      <c r="DR14" s="510">
        <v>0</v>
      </c>
      <c r="DS14" s="506">
        <f>DL14-DN14</f>
        <v>0</v>
      </c>
      <c r="DT14" s="509">
        <f>AA14</f>
        <v>0</v>
      </c>
      <c r="DU14" s="510">
        <v>0</v>
      </c>
      <c r="DV14" s="511">
        <f>DT14-DU14</f>
        <v>0</v>
      </c>
      <c r="DW14" s="178">
        <f>SUM(DX14:DX14)</f>
        <v>0</v>
      </c>
      <c r="DX14" s="80">
        <v>0</v>
      </c>
      <c r="DY14" s="512">
        <f>DU14-DW14</f>
        <v>0</v>
      </c>
      <c r="DZ14" s="135">
        <f>AB14</f>
        <v>0</v>
      </c>
      <c r="EA14" s="136"/>
      <c r="EB14" s="70">
        <f>DZ14-EA14</f>
        <v>0</v>
      </c>
      <c r="EC14" s="70">
        <f>SUM(ED14:EH14)</f>
        <v>0</v>
      </c>
      <c r="ED14" s="136"/>
      <c r="EE14" s="71"/>
      <c r="EF14" s="71"/>
      <c r="EG14" s="188"/>
      <c r="EH14" s="80"/>
      <c r="EI14" s="468">
        <f>EA14-EC14</f>
        <v>0</v>
      </c>
      <c r="EJ14" s="135">
        <f>AC14</f>
        <v>0</v>
      </c>
      <c r="EK14" s="136"/>
      <c r="EL14" s="70">
        <f>EJ14-EK14</f>
        <v>0</v>
      </c>
      <c r="EM14" s="70">
        <f>SUM(EN14:EO14)</f>
        <v>0</v>
      </c>
      <c r="EN14" s="71"/>
      <c r="EO14" s="80"/>
      <c r="EP14" s="468">
        <f>EK14-EM14</f>
        <v>0</v>
      </c>
      <c r="EQ14" s="135">
        <f>AD14</f>
        <v>0</v>
      </c>
      <c r="ER14" s="136"/>
      <c r="ES14" s="70">
        <f>EQ14-ER14</f>
        <v>0</v>
      </c>
      <c r="ET14" s="70">
        <f>SUM(EU14:EU14)</f>
        <v>0</v>
      </c>
      <c r="EU14" s="80"/>
      <c r="EV14" s="468">
        <f>ER14-ET14</f>
        <v>0</v>
      </c>
      <c r="EW14" s="135">
        <f>AE14</f>
        <v>0</v>
      </c>
      <c r="EX14" s="136"/>
      <c r="EY14" s="70">
        <f>EW14-EX14</f>
        <v>0</v>
      </c>
      <c r="EZ14" s="70">
        <f>SUM(FA14:FB14)</f>
        <v>0</v>
      </c>
      <c r="FA14" s="71"/>
      <c r="FB14" s="80"/>
      <c r="FC14" s="468">
        <f>EX14-EZ14</f>
        <v>0</v>
      </c>
      <c r="FD14" s="135">
        <f>AF14</f>
        <v>0</v>
      </c>
      <c r="FE14" s="136"/>
      <c r="FF14" s="70">
        <f>FD14-FE14</f>
        <v>0</v>
      </c>
      <c r="FG14" s="70">
        <f>SUM(FH14:FH14)</f>
        <v>0</v>
      </c>
      <c r="FH14" s="80"/>
      <c r="FI14" s="468">
        <f>FE14-FG14</f>
        <v>0</v>
      </c>
      <c r="FJ14" s="509">
        <f>SUM(FK14:FN14)</f>
        <v>113098000</v>
      </c>
      <c r="FK14" s="514">
        <f>AI14+AU14+BF14+BP14+BY14</f>
        <v>100004000</v>
      </c>
      <c r="FL14" s="515">
        <f>CE14+CQ14+DB14+DL14+DU14</f>
        <v>13094000</v>
      </c>
      <c r="FM14" s="178">
        <f>EA14+EK14+ER14</f>
        <v>0</v>
      </c>
      <c r="FN14" s="178">
        <f>EX14+FE14</f>
        <v>0</v>
      </c>
      <c r="FO14" s="135">
        <f>FP14+FT14+FX14+GB14</f>
        <v>113098000</v>
      </c>
      <c r="FP14" s="178">
        <f>FQ14+FR14</f>
        <v>100004000</v>
      </c>
      <c r="FQ14" s="516">
        <f>SUM(AL14:AP14)+SUM(AX14:BA14)+SUM(BI14:BK14)+SUM(BS14:BT14)</f>
        <v>97053000</v>
      </c>
      <c r="FR14" s="516">
        <f>AQ14+BB14+BL14+BU14+CB14</f>
        <v>2951000</v>
      </c>
      <c r="FS14" s="517" t="str">
        <f>IF(FK14&lt;FP14,"過払！","")</f>
        <v/>
      </c>
      <c r="FT14" s="178">
        <f>FU14+FV14</f>
        <v>13094000</v>
      </c>
      <c r="FU14" s="516">
        <f>SUM(CH14:CL14)+SUM(CT14:CW14)+SUM(DE14:DG14)+SUM(DO14:DP14)</f>
        <v>13094000</v>
      </c>
      <c r="FV14" s="516">
        <f>CM14+CX14+DH14+DQ14+DX14</f>
        <v>0</v>
      </c>
      <c r="FW14" s="517" t="str">
        <f>IF(FL14&lt;FT14,"過払！","")</f>
        <v/>
      </c>
      <c r="FX14" s="178">
        <f>SUM(FY14:FZ14)</f>
        <v>0</v>
      </c>
      <c r="FY14" s="178">
        <f>SUM(ED14:EG14)+SUM(EN14)</f>
        <v>0</v>
      </c>
      <c r="FZ14" s="178">
        <f>EH14+EO14+EU14</f>
        <v>0</v>
      </c>
      <c r="GA14" s="517" t="str">
        <f>IF(FM14&lt;FX14,"過払！","")</f>
        <v/>
      </c>
      <c r="GB14" s="178">
        <f>SUM(GC14:GD14)</f>
        <v>0</v>
      </c>
      <c r="GC14" s="178">
        <f>SUM(FA14)</f>
        <v>0</v>
      </c>
      <c r="GD14" s="178">
        <f>FB14+FH14</f>
        <v>0</v>
      </c>
      <c r="GE14" s="517" t="str">
        <f>IF(FN14&lt;GB14,"過払！","")</f>
        <v/>
      </c>
      <c r="GF14" s="518" t="str">
        <f>IF(FJ14&lt;FO14,"過払！","")</f>
        <v/>
      </c>
      <c r="GG14" s="509">
        <f>SUM(GH14:GI14)</f>
        <v>0</v>
      </c>
      <c r="GH14" s="514">
        <f>AR14+BC14+BM14+BV14</f>
        <v>0</v>
      </c>
      <c r="GI14" s="515">
        <f>CN14+CY14+DI14+DR14</f>
        <v>0</v>
      </c>
      <c r="GJ14" s="135">
        <f>GK14+GM14+GO14+GQ14</f>
        <v>0</v>
      </c>
      <c r="GK14" s="178">
        <f>AS14+BD14+BN14+BW14+CC14</f>
        <v>0</v>
      </c>
      <c r="GL14" s="519" t="str">
        <f>IF(FK14-FP14&lt;GK14,"未払多！","")</f>
        <v/>
      </c>
      <c r="GM14" s="178">
        <f>CO14+CZ14+DJ14+DS14+DY14</f>
        <v>0</v>
      </c>
      <c r="GN14" s="517" t="str">
        <f>IF(FL14-FT14&lt;GM14,"未払多！","")</f>
        <v/>
      </c>
      <c r="GO14" s="178">
        <f>EI14+EP14+EV14</f>
        <v>0</v>
      </c>
      <c r="GP14" s="517" t="str">
        <f>IF(FT14-FM14&lt;GO14,"未払多！","")</f>
        <v/>
      </c>
      <c r="GQ14" s="178">
        <f>FC14+FI14</f>
        <v>0</v>
      </c>
      <c r="GR14" s="517" t="str">
        <f>IF(FN14-GB14&lt;GQ14,"未払多！","")</f>
        <v/>
      </c>
      <c r="GS14" s="520" t="str">
        <f>IF(FJ14-FO14&lt;GJ14,"未払多！","")</f>
        <v/>
      </c>
      <c r="GT14" s="521">
        <f>GU14+GX14</f>
        <v>0</v>
      </c>
      <c r="GU14" s="501">
        <f>SUM(GV14:GW14)</f>
        <v>0</v>
      </c>
      <c r="GV14" s="491">
        <v>0</v>
      </c>
      <c r="GW14" s="491">
        <v>0</v>
      </c>
      <c r="GX14" s="501">
        <f>SUM(GY14:HB14)</f>
        <v>0</v>
      </c>
      <c r="GY14" s="491">
        <v>0</v>
      </c>
      <c r="GZ14" s="491">
        <v>0</v>
      </c>
      <c r="HA14" s="491">
        <v>0</v>
      </c>
      <c r="HB14" s="495">
        <v>0</v>
      </c>
      <c r="HD14" s="325">
        <f t="shared" si="101"/>
        <v>2951000</v>
      </c>
    </row>
    <row r="15" spans="1:212" s="60" customFormat="1" ht="14.25" hidden="1" thickBot="1" x14ac:dyDescent="0.45">
      <c r="A15" s="283" t="s">
        <v>310</v>
      </c>
      <c r="B15" s="281" t="s">
        <v>309</v>
      </c>
      <c r="C15" s="282" t="s">
        <v>280</v>
      </c>
      <c r="D15" s="19">
        <v>0</v>
      </c>
      <c r="E15" s="19">
        <v>16806000</v>
      </c>
      <c r="F15" s="19">
        <v>19921000</v>
      </c>
      <c r="G15" s="19">
        <v>0</v>
      </c>
      <c r="H15" s="19">
        <v>0</v>
      </c>
      <c r="I15" s="19">
        <v>0</v>
      </c>
      <c r="J15" s="19">
        <v>1508000</v>
      </c>
      <c r="K15" s="19">
        <v>0</v>
      </c>
      <c r="L15" s="19"/>
      <c r="M15" s="19"/>
      <c r="N15" s="19"/>
      <c r="O15" s="19"/>
      <c r="P15" s="19"/>
      <c r="Q15" s="8">
        <f t="shared" si="0"/>
        <v>38235000</v>
      </c>
      <c r="R15" s="12">
        <v>0</v>
      </c>
      <c r="S15" s="68">
        <v>16806000</v>
      </c>
      <c r="T15" s="68">
        <v>0</v>
      </c>
      <c r="U15" s="68">
        <v>0</v>
      </c>
      <c r="V15" s="68">
        <v>19921000</v>
      </c>
      <c r="W15" s="13">
        <v>0</v>
      </c>
      <c r="X15" s="69">
        <v>0</v>
      </c>
      <c r="Y15" s="69">
        <v>0</v>
      </c>
      <c r="Z15" s="69">
        <v>1508000</v>
      </c>
      <c r="AA15" s="69">
        <v>0</v>
      </c>
      <c r="AB15" s="69"/>
      <c r="AC15" s="69"/>
      <c r="AD15" s="69"/>
      <c r="AE15" s="69"/>
      <c r="AF15" s="69"/>
      <c r="AG15" s="10">
        <f t="shared" si="1"/>
        <v>38235000</v>
      </c>
      <c r="AH15" s="6">
        <f t="shared" si="2"/>
        <v>0</v>
      </c>
      <c r="AI15" s="11">
        <v>0</v>
      </c>
      <c r="AJ15" s="7">
        <f t="shared" si="3"/>
        <v>0</v>
      </c>
      <c r="AK15" s="70">
        <f t="shared" si="4"/>
        <v>0</v>
      </c>
      <c r="AL15" s="71">
        <v>0</v>
      </c>
      <c r="AM15" s="71">
        <v>0</v>
      </c>
      <c r="AN15" s="71">
        <v>0</v>
      </c>
      <c r="AO15" s="71">
        <v>0</v>
      </c>
      <c r="AP15" s="71">
        <v>0</v>
      </c>
      <c r="AQ15" s="80">
        <v>0</v>
      </c>
      <c r="AR15" s="71">
        <v>0</v>
      </c>
      <c r="AS15" s="10">
        <f t="shared" si="5"/>
        <v>0</v>
      </c>
      <c r="AT15" s="6">
        <f t="shared" si="6"/>
        <v>16806000</v>
      </c>
      <c r="AU15" s="11">
        <v>16806000</v>
      </c>
      <c r="AV15" s="7">
        <f t="shared" si="7"/>
        <v>0</v>
      </c>
      <c r="AW15" s="70">
        <f t="shared" si="8"/>
        <v>16806000</v>
      </c>
      <c r="AX15" s="136">
        <v>16806000</v>
      </c>
      <c r="AY15" s="136">
        <v>0</v>
      </c>
      <c r="AZ15" s="136">
        <v>0</v>
      </c>
      <c r="BA15" s="136">
        <v>0</v>
      </c>
      <c r="BB15" s="80">
        <v>0</v>
      </c>
      <c r="BC15" s="136">
        <v>0</v>
      </c>
      <c r="BD15" s="79">
        <f t="shared" si="9"/>
        <v>0</v>
      </c>
      <c r="BE15" s="6">
        <f t="shared" si="10"/>
        <v>0</v>
      </c>
      <c r="BF15" s="11">
        <v>0</v>
      </c>
      <c r="BG15" s="7">
        <f t="shared" si="11"/>
        <v>0</v>
      </c>
      <c r="BH15" s="178">
        <f t="shared" si="12"/>
        <v>0</v>
      </c>
      <c r="BI15" s="136">
        <v>0</v>
      </c>
      <c r="BJ15" s="136">
        <v>0</v>
      </c>
      <c r="BK15" s="136">
        <v>0</v>
      </c>
      <c r="BL15" s="80">
        <v>0</v>
      </c>
      <c r="BM15" s="136">
        <v>0</v>
      </c>
      <c r="BN15" s="79">
        <f t="shared" si="13"/>
        <v>0</v>
      </c>
      <c r="BO15" s="6">
        <f t="shared" si="14"/>
        <v>0</v>
      </c>
      <c r="BP15" s="11">
        <v>0</v>
      </c>
      <c r="BQ15" s="7">
        <f t="shared" si="15"/>
        <v>0</v>
      </c>
      <c r="BR15" s="178">
        <f t="shared" si="16"/>
        <v>0</v>
      </c>
      <c r="BS15" s="136">
        <v>0</v>
      </c>
      <c r="BT15" s="136">
        <v>0</v>
      </c>
      <c r="BU15" s="80">
        <v>0</v>
      </c>
      <c r="BV15" s="136">
        <v>0</v>
      </c>
      <c r="BW15" s="79">
        <f t="shared" si="17"/>
        <v>0</v>
      </c>
      <c r="BX15" s="6">
        <f t="shared" si="18"/>
        <v>19921000</v>
      </c>
      <c r="BY15" s="11">
        <v>19921000</v>
      </c>
      <c r="BZ15" s="7">
        <f t="shared" si="19"/>
        <v>0</v>
      </c>
      <c r="CA15" s="178">
        <f t="shared" si="20"/>
        <v>19921000</v>
      </c>
      <c r="CB15" s="80">
        <v>19921000</v>
      </c>
      <c r="CC15" s="79">
        <f t="shared" si="21"/>
        <v>0</v>
      </c>
      <c r="CD15" s="9">
        <f t="shared" si="22"/>
        <v>0</v>
      </c>
      <c r="CE15" s="13"/>
      <c r="CF15" s="21">
        <f t="shared" si="23"/>
        <v>0</v>
      </c>
      <c r="CG15" s="70">
        <f t="shared" si="24"/>
        <v>0</v>
      </c>
      <c r="CH15" s="71"/>
      <c r="CI15" s="136"/>
      <c r="CJ15" s="136"/>
      <c r="CK15" s="136"/>
      <c r="CL15" s="177"/>
      <c r="CM15" s="80"/>
      <c r="CN15" s="136"/>
      <c r="CO15" s="20">
        <f t="shared" si="25"/>
        <v>0</v>
      </c>
      <c r="CP15" s="107">
        <f t="shared" si="26"/>
        <v>0</v>
      </c>
      <c r="CQ15" s="13"/>
      <c r="CR15" s="108">
        <f t="shared" si="27"/>
        <v>0</v>
      </c>
      <c r="CS15" s="109">
        <f t="shared" si="28"/>
        <v>0</v>
      </c>
      <c r="CT15" s="136"/>
      <c r="CU15" s="136"/>
      <c r="CV15" s="136"/>
      <c r="CW15" s="177"/>
      <c r="CX15" s="80"/>
      <c r="CY15" s="13"/>
      <c r="CZ15" s="110">
        <f t="shared" si="29"/>
        <v>0</v>
      </c>
      <c r="DA15" s="6">
        <f t="shared" si="30"/>
        <v>0</v>
      </c>
      <c r="DB15" s="11">
        <v>0</v>
      </c>
      <c r="DC15" s="7">
        <f t="shared" si="31"/>
        <v>0</v>
      </c>
      <c r="DD15" s="178">
        <f t="shared" si="32"/>
        <v>0</v>
      </c>
      <c r="DE15" s="136">
        <v>0</v>
      </c>
      <c r="DF15" s="136">
        <v>0</v>
      </c>
      <c r="DG15" s="136">
        <v>0</v>
      </c>
      <c r="DH15" s="80">
        <v>0</v>
      </c>
      <c r="DI15" s="136">
        <v>0</v>
      </c>
      <c r="DJ15" s="79">
        <f t="shared" si="33"/>
        <v>0</v>
      </c>
      <c r="DK15" s="6">
        <f t="shared" si="34"/>
        <v>1508000</v>
      </c>
      <c r="DL15" s="11">
        <v>1508000</v>
      </c>
      <c r="DM15" s="7">
        <f t="shared" si="35"/>
        <v>0</v>
      </c>
      <c r="DN15" s="178">
        <f t="shared" si="36"/>
        <v>1508000</v>
      </c>
      <c r="DO15" s="136">
        <v>1508000</v>
      </c>
      <c r="DP15" s="136">
        <v>0</v>
      </c>
      <c r="DQ15" s="80">
        <v>0</v>
      </c>
      <c r="DR15" s="11">
        <v>0</v>
      </c>
      <c r="DS15" s="8">
        <f t="shared" si="37"/>
        <v>0</v>
      </c>
      <c r="DT15" s="6">
        <f t="shared" si="38"/>
        <v>0</v>
      </c>
      <c r="DU15" s="11">
        <v>0</v>
      </c>
      <c r="DV15" s="7">
        <f t="shared" si="39"/>
        <v>0</v>
      </c>
      <c r="DW15" s="178">
        <f t="shared" si="40"/>
        <v>0</v>
      </c>
      <c r="DX15" s="80">
        <v>0</v>
      </c>
      <c r="DY15" s="79">
        <f t="shared" si="41"/>
        <v>0</v>
      </c>
      <c r="DZ15" s="135">
        <f t="shared" si="42"/>
        <v>0</v>
      </c>
      <c r="EA15" s="136"/>
      <c r="EB15" s="70">
        <f t="shared" si="43"/>
        <v>0</v>
      </c>
      <c r="EC15" s="109">
        <f t="shared" si="44"/>
        <v>0</v>
      </c>
      <c r="ED15" s="136"/>
      <c r="EE15" s="71"/>
      <c r="EF15" s="71"/>
      <c r="EG15" s="188"/>
      <c r="EH15" s="80"/>
      <c r="EI15" s="468">
        <f t="shared" si="45"/>
        <v>0</v>
      </c>
      <c r="EJ15" s="135">
        <f t="shared" si="46"/>
        <v>0</v>
      </c>
      <c r="EK15" s="136"/>
      <c r="EL15" s="70">
        <f t="shared" si="47"/>
        <v>0</v>
      </c>
      <c r="EM15" s="109">
        <f t="shared" si="48"/>
        <v>0</v>
      </c>
      <c r="EN15" s="71"/>
      <c r="EO15" s="80"/>
      <c r="EP15" s="468">
        <f t="shared" si="49"/>
        <v>0</v>
      </c>
      <c r="EQ15" s="135">
        <f t="shared" si="50"/>
        <v>0</v>
      </c>
      <c r="ER15" s="136"/>
      <c r="ES15" s="70">
        <f t="shared" si="51"/>
        <v>0</v>
      </c>
      <c r="ET15" s="109">
        <f t="shared" si="52"/>
        <v>0</v>
      </c>
      <c r="EU15" s="80"/>
      <c r="EV15" s="468">
        <f t="shared" si="53"/>
        <v>0</v>
      </c>
      <c r="EW15" s="135">
        <f t="shared" si="54"/>
        <v>0</v>
      </c>
      <c r="EX15" s="136"/>
      <c r="EY15" s="70">
        <f t="shared" si="55"/>
        <v>0</v>
      </c>
      <c r="EZ15" s="109">
        <f t="shared" si="56"/>
        <v>0</v>
      </c>
      <c r="FA15" s="71"/>
      <c r="FB15" s="80"/>
      <c r="FC15" s="468">
        <f t="shared" si="57"/>
        <v>0</v>
      </c>
      <c r="FD15" s="135">
        <f t="shared" si="58"/>
        <v>0</v>
      </c>
      <c r="FE15" s="136"/>
      <c r="FF15" s="70">
        <f t="shared" si="59"/>
        <v>0</v>
      </c>
      <c r="FG15" s="109">
        <f t="shared" si="60"/>
        <v>0</v>
      </c>
      <c r="FH15" s="80"/>
      <c r="FI15" s="468">
        <f t="shared" si="61"/>
        <v>0</v>
      </c>
      <c r="FJ15" s="6">
        <f t="shared" si="62"/>
        <v>38235000</v>
      </c>
      <c r="FK15" s="22">
        <f t="shared" si="63"/>
        <v>36727000</v>
      </c>
      <c r="FL15" s="138">
        <f t="shared" si="64"/>
        <v>1508000</v>
      </c>
      <c r="FM15" s="64">
        <f t="shared" si="65"/>
        <v>0</v>
      </c>
      <c r="FN15" s="64">
        <f t="shared" si="66"/>
        <v>0</v>
      </c>
      <c r="FO15" s="9">
        <f t="shared" si="67"/>
        <v>38235000</v>
      </c>
      <c r="FP15" s="64">
        <f t="shared" si="68"/>
        <v>36727000</v>
      </c>
      <c r="FQ15" s="118">
        <f t="shared" si="69"/>
        <v>16806000</v>
      </c>
      <c r="FR15" s="118">
        <f t="shared" si="70"/>
        <v>19921000</v>
      </c>
      <c r="FS15" s="284" t="str">
        <f t="shared" si="71"/>
        <v/>
      </c>
      <c r="FT15" s="189">
        <f t="shared" si="72"/>
        <v>1508000</v>
      </c>
      <c r="FU15" s="190">
        <f t="shared" si="73"/>
        <v>1508000</v>
      </c>
      <c r="FV15" s="190">
        <f t="shared" si="74"/>
        <v>0</v>
      </c>
      <c r="FW15" s="284" t="str">
        <f t="shared" si="75"/>
        <v/>
      </c>
      <c r="FX15" s="64">
        <f t="shared" si="76"/>
        <v>0</v>
      </c>
      <c r="FY15" s="189">
        <f t="shared" si="77"/>
        <v>0</v>
      </c>
      <c r="FZ15" s="189">
        <f t="shared" si="78"/>
        <v>0</v>
      </c>
      <c r="GA15" s="284" t="str">
        <f t="shared" si="79"/>
        <v/>
      </c>
      <c r="GB15" s="64">
        <f t="shared" si="80"/>
        <v>0</v>
      </c>
      <c r="GC15" s="189">
        <f t="shared" si="81"/>
        <v>0</v>
      </c>
      <c r="GD15" s="189">
        <f t="shared" si="82"/>
        <v>0</v>
      </c>
      <c r="GE15" s="284" t="str">
        <f t="shared" si="83"/>
        <v/>
      </c>
      <c r="GF15" s="285" t="str">
        <f t="shared" si="84"/>
        <v/>
      </c>
      <c r="GG15" s="6">
        <f t="shared" si="85"/>
        <v>0</v>
      </c>
      <c r="GH15" s="22">
        <f t="shared" si="86"/>
        <v>0</v>
      </c>
      <c r="GI15" s="138">
        <f t="shared" si="87"/>
        <v>0</v>
      </c>
      <c r="GJ15" s="9">
        <f t="shared" si="88"/>
        <v>0</v>
      </c>
      <c r="GK15" s="64">
        <f t="shared" si="89"/>
        <v>0</v>
      </c>
      <c r="GL15" s="286" t="str">
        <f t="shared" si="90"/>
        <v/>
      </c>
      <c r="GM15" s="64">
        <f t="shared" si="91"/>
        <v>0</v>
      </c>
      <c r="GN15" s="284" t="str">
        <f t="shared" si="92"/>
        <v/>
      </c>
      <c r="GO15" s="64">
        <f t="shared" si="93"/>
        <v>0</v>
      </c>
      <c r="GP15" s="284" t="str">
        <f t="shared" si="94"/>
        <v/>
      </c>
      <c r="GQ15" s="64">
        <f t="shared" si="95"/>
        <v>0</v>
      </c>
      <c r="GR15" s="284" t="str">
        <f t="shared" si="96"/>
        <v/>
      </c>
      <c r="GS15" s="479" t="str">
        <f t="shared" si="97"/>
        <v/>
      </c>
      <c r="GT15" s="496">
        <f t="shared" si="98"/>
        <v>0</v>
      </c>
      <c r="GU15" s="501">
        <f t="shared" si="99"/>
        <v>0</v>
      </c>
      <c r="GV15" s="491">
        <v>0</v>
      </c>
      <c r="GW15" s="491">
        <v>0</v>
      </c>
      <c r="GX15" s="501">
        <f t="shared" si="100"/>
        <v>0</v>
      </c>
      <c r="GY15" s="491">
        <v>0</v>
      </c>
      <c r="GZ15" s="491">
        <v>0</v>
      </c>
      <c r="HA15" s="491">
        <v>0</v>
      </c>
      <c r="HB15" s="495">
        <v>0</v>
      </c>
      <c r="HD15" s="325">
        <f t="shared" si="101"/>
        <v>19921000</v>
      </c>
    </row>
    <row r="16" spans="1:212" s="60" customFormat="1" ht="14.25" hidden="1" thickBot="1" x14ac:dyDescent="0.45">
      <c r="A16" s="283" t="s">
        <v>311</v>
      </c>
      <c r="B16" s="281" t="s">
        <v>350</v>
      </c>
      <c r="C16" s="282" t="s">
        <v>280</v>
      </c>
      <c r="D16" s="19">
        <v>0</v>
      </c>
      <c r="E16" s="19">
        <v>8000</v>
      </c>
      <c r="F16" s="19">
        <v>55017000</v>
      </c>
      <c r="G16" s="19">
        <v>0</v>
      </c>
      <c r="H16" s="19">
        <v>0</v>
      </c>
      <c r="I16" s="19">
        <v>0</v>
      </c>
      <c r="J16" s="19">
        <v>5142000</v>
      </c>
      <c r="K16" s="19">
        <v>0</v>
      </c>
      <c r="L16" s="19"/>
      <c r="M16" s="19"/>
      <c r="N16" s="19"/>
      <c r="O16" s="19"/>
      <c r="P16" s="19"/>
      <c r="Q16" s="8">
        <f>SUM(D16:P16)</f>
        <v>60167000</v>
      </c>
      <c r="R16" s="12">
        <v>0</v>
      </c>
      <c r="S16" s="68">
        <v>0</v>
      </c>
      <c r="T16" s="68">
        <v>0</v>
      </c>
      <c r="U16" s="68">
        <v>8000</v>
      </c>
      <c r="V16" s="68">
        <v>37197000</v>
      </c>
      <c r="W16" s="13">
        <v>0</v>
      </c>
      <c r="X16" s="69">
        <v>0</v>
      </c>
      <c r="Y16" s="69">
        <v>0</v>
      </c>
      <c r="Z16" s="69">
        <v>5142000</v>
      </c>
      <c r="AA16" s="69">
        <v>0</v>
      </c>
      <c r="AB16" s="69"/>
      <c r="AC16" s="69"/>
      <c r="AD16" s="69"/>
      <c r="AE16" s="69"/>
      <c r="AF16" s="69"/>
      <c r="AG16" s="10">
        <f>SUM(R16:AF16)</f>
        <v>42347000</v>
      </c>
      <c r="AH16" s="6">
        <f>R16</f>
        <v>0</v>
      </c>
      <c r="AI16" s="11">
        <v>0</v>
      </c>
      <c r="AJ16" s="7">
        <f>AH16-AI16</f>
        <v>0</v>
      </c>
      <c r="AK16" s="70">
        <f>SUM(AL16:AQ16)</f>
        <v>0</v>
      </c>
      <c r="AL16" s="71">
        <v>0</v>
      </c>
      <c r="AM16" s="71">
        <v>0</v>
      </c>
      <c r="AN16" s="71">
        <v>0</v>
      </c>
      <c r="AO16" s="71">
        <v>0</v>
      </c>
      <c r="AP16" s="71">
        <v>0</v>
      </c>
      <c r="AQ16" s="80">
        <v>0</v>
      </c>
      <c r="AR16" s="71">
        <v>0</v>
      </c>
      <c r="AS16" s="10">
        <f>AI16-AK16</f>
        <v>0</v>
      </c>
      <c r="AT16" s="6">
        <f>S16</f>
        <v>0</v>
      </c>
      <c r="AU16" s="11">
        <v>0</v>
      </c>
      <c r="AV16" s="7">
        <f>AT16-AU16</f>
        <v>0</v>
      </c>
      <c r="AW16" s="70">
        <f>SUM(AX16:BB16)</f>
        <v>0</v>
      </c>
      <c r="AX16" s="136">
        <v>0</v>
      </c>
      <c r="AY16" s="136">
        <v>0</v>
      </c>
      <c r="AZ16" s="136">
        <v>0</v>
      </c>
      <c r="BA16" s="136">
        <v>0</v>
      </c>
      <c r="BB16" s="80">
        <v>0</v>
      </c>
      <c r="BC16" s="136">
        <v>0</v>
      </c>
      <c r="BD16" s="79">
        <f>AU16-AW16</f>
        <v>0</v>
      </c>
      <c r="BE16" s="6">
        <f>T16</f>
        <v>0</v>
      </c>
      <c r="BF16" s="11">
        <v>0</v>
      </c>
      <c r="BG16" s="7">
        <f>BE16-BF16</f>
        <v>0</v>
      </c>
      <c r="BH16" s="178">
        <f>SUM(BI16:BL16)</f>
        <v>0</v>
      </c>
      <c r="BI16" s="136">
        <v>0</v>
      </c>
      <c r="BJ16" s="136">
        <v>0</v>
      </c>
      <c r="BK16" s="136">
        <v>0</v>
      </c>
      <c r="BL16" s="80">
        <v>0</v>
      </c>
      <c r="BM16" s="136">
        <v>0</v>
      </c>
      <c r="BN16" s="79">
        <f>BF16-BH16</f>
        <v>0</v>
      </c>
      <c r="BO16" s="6">
        <f>U16</f>
        <v>8000</v>
      </c>
      <c r="BP16" s="11">
        <v>8000</v>
      </c>
      <c r="BQ16" s="7">
        <f>BO16-BP16</f>
        <v>0</v>
      </c>
      <c r="BR16" s="178">
        <f>SUM(BS16:BU16)</f>
        <v>8000</v>
      </c>
      <c r="BS16" s="136">
        <v>8000</v>
      </c>
      <c r="BT16" s="136">
        <v>0</v>
      </c>
      <c r="BU16" s="80">
        <v>0</v>
      </c>
      <c r="BV16" s="136">
        <v>0</v>
      </c>
      <c r="BW16" s="79">
        <f>BP16-BR16</f>
        <v>0</v>
      </c>
      <c r="BX16" s="6">
        <f>V16</f>
        <v>37197000</v>
      </c>
      <c r="BY16" s="11">
        <v>37197000</v>
      </c>
      <c r="BZ16" s="7">
        <f>BX16-BY16</f>
        <v>0</v>
      </c>
      <c r="CA16" s="178">
        <f>SUM(CB16:CB16)</f>
        <v>0</v>
      </c>
      <c r="CB16" s="80">
        <v>0</v>
      </c>
      <c r="CC16" s="79">
        <f>BY16-CA16</f>
        <v>37197000</v>
      </c>
      <c r="CD16" s="9">
        <f>W16</f>
        <v>0</v>
      </c>
      <c r="CE16" s="13"/>
      <c r="CF16" s="21">
        <f>CD16-CE16</f>
        <v>0</v>
      </c>
      <c r="CG16" s="70">
        <f>SUM(CH16:CM16)</f>
        <v>0</v>
      </c>
      <c r="CH16" s="71"/>
      <c r="CI16" s="136"/>
      <c r="CJ16" s="136"/>
      <c r="CK16" s="136"/>
      <c r="CL16" s="177"/>
      <c r="CM16" s="80"/>
      <c r="CN16" s="136"/>
      <c r="CO16" s="20">
        <f>CE16-CG16</f>
        <v>0</v>
      </c>
      <c r="CP16" s="107">
        <f>X16</f>
        <v>0</v>
      </c>
      <c r="CQ16" s="13"/>
      <c r="CR16" s="108">
        <f>CP16-CQ16</f>
        <v>0</v>
      </c>
      <c r="CS16" s="109">
        <f>SUM(CT16:CX16)</f>
        <v>0</v>
      </c>
      <c r="CT16" s="136"/>
      <c r="CU16" s="136"/>
      <c r="CV16" s="136"/>
      <c r="CW16" s="177"/>
      <c r="CX16" s="80"/>
      <c r="CY16" s="13"/>
      <c r="CZ16" s="110">
        <f>CQ16-CS16</f>
        <v>0</v>
      </c>
      <c r="DA16" s="6">
        <f>Y16</f>
        <v>0</v>
      </c>
      <c r="DB16" s="11">
        <v>0</v>
      </c>
      <c r="DC16" s="7">
        <f>DA16-DB16</f>
        <v>0</v>
      </c>
      <c r="DD16" s="178">
        <f>SUM(DE16:DH16)</f>
        <v>0</v>
      </c>
      <c r="DE16" s="136">
        <v>0</v>
      </c>
      <c r="DF16" s="136">
        <v>0</v>
      </c>
      <c r="DG16" s="136">
        <v>0</v>
      </c>
      <c r="DH16" s="80">
        <v>0</v>
      </c>
      <c r="DI16" s="136">
        <v>0</v>
      </c>
      <c r="DJ16" s="79">
        <f>DB16-DD16</f>
        <v>0</v>
      </c>
      <c r="DK16" s="6">
        <f>Z16</f>
        <v>5142000</v>
      </c>
      <c r="DL16" s="11">
        <v>5142000</v>
      </c>
      <c r="DM16" s="7">
        <f>DK16-DL16</f>
        <v>0</v>
      </c>
      <c r="DN16" s="178">
        <f>SUM(DO16:DQ16)</f>
        <v>5142000</v>
      </c>
      <c r="DO16" s="136">
        <v>5142000</v>
      </c>
      <c r="DP16" s="136">
        <v>0</v>
      </c>
      <c r="DQ16" s="80">
        <v>0</v>
      </c>
      <c r="DR16" s="11">
        <v>0</v>
      </c>
      <c r="DS16" s="8">
        <f>DL16-DN16</f>
        <v>0</v>
      </c>
      <c r="DT16" s="6">
        <f>AA16</f>
        <v>0</v>
      </c>
      <c r="DU16" s="11">
        <v>0</v>
      </c>
      <c r="DV16" s="7">
        <f>DT16-DU16</f>
        <v>0</v>
      </c>
      <c r="DW16" s="178">
        <f>SUM(DX16:DX16)</f>
        <v>0</v>
      </c>
      <c r="DX16" s="80">
        <v>0</v>
      </c>
      <c r="DY16" s="79">
        <f>DU16-DW16</f>
        <v>0</v>
      </c>
      <c r="DZ16" s="135">
        <f>AB16</f>
        <v>0</v>
      </c>
      <c r="EA16" s="136"/>
      <c r="EB16" s="70">
        <f>DZ16-EA16</f>
        <v>0</v>
      </c>
      <c r="EC16" s="109">
        <f>SUM(ED16:EH16)</f>
        <v>0</v>
      </c>
      <c r="ED16" s="136"/>
      <c r="EE16" s="71"/>
      <c r="EF16" s="71"/>
      <c r="EG16" s="188"/>
      <c r="EH16" s="80"/>
      <c r="EI16" s="468">
        <f>EA16-EC16</f>
        <v>0</v>
      </c>
      <c r="EJ16" s="135">
        <f>AC16</f>
        <v>0</v>
      </c>
      <c r="EK16" s="136"/>
      <c r="EL16" s="70">
        <f>EJ16-EK16</f>
        <v>0</v>
      </c>
      <c r="EM16" s="109">
        <f>SUM(EN16:EO16)</f>
        <v>0</v>
      </c>
      <c r="EN16" s="71"/>
      <c r="EO16" s="80"/>
      <c r="EP16" s="468">
        <f>EK16-EM16</f>
        <v>0</v>
      </c>
      <c r="EQ16" s="135">
        <f>AD16</f>
        <v>0</v>
      </c>
      <c r="ER16" s="136"/>
      <c r="ES16" s="70">
        <f>EQ16-ER16</f>
        <v>0</v>
      </c>
      <c r="ET16" s="109">
        <f>SUM(EU16:EU16)</f>
        <v>0</v>
      </c>
      <c r="EU16" s="80"/>
      <c r="EV16" s="468">
        <f>ER16-ET16</f>
        <v>0</v>
      </c>
      <c r="EW16" s="135">
        <f>AE16</f>
        <v>0</v>
      </c>
      <c r="EX16" s="136"/>
      <c r="EY16" s="70">
        <f>EW16-EX16</f>
        <v>0</v>
      </c>
      <c r="EZ16" s="109">
        <f>SUM(FA16:FB16)</f>
        <v>0</v>
      </c>
      <c r="FA16" s="71"/>
      <c r="FB16" s="80"/>
      <c r="FC16" s="468">
        <f>EX16-EZ16</f>
        <v>0</v>
      </c>
      <c r="FD16" s="135">
        <f>AF16</f>
        <v>0</v>
      </c>
      <c r="FE16" s="136"/>
      <c r="FF16" s="70">
        <f>FD16-FE16</f>
        <v>0</v>
      </c>
      <c r="FG16" s="109">
        <f>SUM(FH16:FH16)</f>
        <v>0</v>
      </c>
      <c r="FH16" s="80"/>
      <c r="FI16" s="468">
        <f>FE16-FG16</f>
        <v>0</v>
      </c>
      <c r="FJ16" s="6">
        <f>SUM(FK16:FN16)</f>
        <v>42347000</v>
      </c>
      <c r="FK16" s="22">
        <f>AI16+AU16+BF16+BP16+BY16</f>
        <v>37205000</v>
      </c>
      <c r="FL16" s="138">
        <f>CE16+CQ16+DB16+DL16+DU16</f>
        <v>5142000</v>
      </c>
      <c r="FM16" s="64">
        <f>EA16+EK16+ER16</f>
        <v>0</v>
      </c>
      <c r="FN16" s="64">
        <f>EX16+FE16</f>
        <v>0</v>
      </c>
      <c r="FO16" s="9">
        <f>FP16+FT16+FX16+GB16</f>
        <v>5150000</v>
      </c>
      <c r="FP16" s="64">
        <f>FQ16+FR16</f>
        <v>8000</v>
      </c>
      <c r="FQ16" s="118">
        <f>SUM(AL16:AP16)+SUM(AX16:BA16)+SUM(BI16:BK16)+SUM(BS16:BT16)</f>
        <v>8000</v>
      </c>
      <c r="FR16" s="118">
        <f>AQ16+BB16+BL16+BU16+CB16</f>
        <v>0</v>
      </c>
      <c r="FS16" s="284" t="str">
        <f>IF(FK16&lt;FP16,"過払！","")</f>
        <v/>
      </c>
      <c r="FT16" s="189">
        <f>FU16+FV16</f>
        <v>5142000</v>
      </c>
      <c r="FU16" s="190">
        <f>SUM(CH16:CL16)+SUM(CT16:CW16)+SUM(DE16:DG16)+SUM(DO16:DP16)</f>
        <v>5142000</v>
      </c>
      <c r="FV16" s="190">
        <f>CM16+CX16+DH16+DQ16+DX16</f>
        <v>0</v>
      </c>
      <c r="FW16" s="284" t="str">
        <f>IF(FL16&lt;FT16,"過払！","")</f>
        <v/>
      </c>
      <c r="FX16" s="64">
        <f>SUM(FY16:FZ16)</f>
        <v>0</v>
      </c>
      <c r="FY16" s="189">
        <f>SUM(ED16:EG16)+SUM(EN16)</f>
        <v>0</v>
      </c>
      <c r="FZ16" s="189">
        <f>EH16+EO16+EU16</f>
        <v>0</v>
      </c>
      <c r="GA16" s="284" t="str">
        <f>IF(FM16&lt;FX16,"過払！","")</f>
        <v/>
      </c>
      <c r="GB16" s="64">
        <f>SUM(GC16:GD16)</f>
        <v>0</v>
      </c>
      <c r="GC16" s="189">
        <f>SUM(FA16)</f>
        <v>0</v>
      </c>
      <c r="GD16" s="189">
        <f>FB16+FH16</f>
        <v>0</v>
      </c>
      <c r="GE16" s="284" t="str">
        <f>IF(FN16&lt;GB16,"過払！","")</f>
        <v/>
      </c>
      <c r="GF16" s="285" t="str">
        <f>IF(FJ16&lt;FO16,"過払！","")</f>
        <v/>
      </c>
      <c r="GG16" s="6">
        <f>SUM(GH16:GI16)</f>
        <v>0</v>
      </c>
      <c r="GH16" s="22">
        <f>AR16+BC16+BM16+BV16</f>
        <v>0</v>
      </c>
      <c r="GI16" s="138">
        <f>CN16+CY16+DI16+DR16</f>
        <v>0</v>
      </c>
      <c r="GJ16" s="9">
        <f>GK16+GM16+GO16+GQ16</f>
        <v>37197000</v>
      </c>
      <c r="GK16" s="64">
        <f>AS16+BD16+BN16+BW16+CC16</f>
        <v>37197000</v>
      </c>
      <c r="GL16" s="286" t="str">
        <f>IF(FK16-FP16&lt;GK16,"未払多！","")</f>
        <v/>
      </c>
      <c r="GM16" s="64">
        <f>CO16+CZ16+DJ16+DS16+DY16</f>
        <v>0</v>
      </c>
      <c r="GN16" s="284" t="str">
        <f>IF(FL16-FT16&lt;GM16,"未払多！","")</f>
        <v/>
      </c>
      <c r="GO16" s="64">
        <f>EI16+EP16+EV16</f>
        <v>0</v>
      </c>
      <c r="GP16" s="284" t="str">
        <f>IF(FT16-FM16&lt;GO16,"未払多！","")</f>
        <v/>
      </c>
      <c r="GQ16" s="64">
        <f>FC16+FI16</f>
        <v>0</v>
      </c>
      <c r="GR16" s="284" t="str">
        <f>IF(FN16-GB16&lt;GQ16,"未払多！","")</f>
        <v/>
      </c>
      <c r="GS16" s="479" t="str">
        <f>IF(FJ16-FO16&lt;GJ16,"未払多！","")</f>
        <v/>
      </c>
      <c r="GT16" s="496">
        <f>GU16+GX16</f>
        <v>0</v>
      </c>
      <c r="GU16" s="501">
        <f>SUM(GV16:GW16)</f>
        <v>0</v>
      </c>
      <c r="GV16" s="491">
        <v>0</v>
      </c>
      <c r="GW16" s="491">
        <v>0</v>
      </c>
      <c r="GX16" s="501">
        <f>SUM(GY16:HB16)</f>
        <v>0</v>
      </c>
      <c r="GY16" s="491">
        <v>0</v>
      </c>
      <c r="GZ16" s="491">
        <v>0</v>
      </c>
      <c r="HA16" s="491">
        <v>0</v>
      </c>
      <c r="HB16" s="495">
        <v>0</v>
      </c>
      <c r="HD16" s="325">
        <f t="shared" si="101"/>
        <v>0</v>
      </c>
    </row>
    <row r="17" spans="1:212" s="60" customFormat="1" ht="14.25" hidden="1" thickBot="1" x14ac:dyDescent="0.45">
      <c r="A17" s="283" t="s">
        <v>313</v>
      </c>
      <c r="B17" s="281" t="s">
        <v>312</v>
      </c>
      <c r="C17" s="282" t="s">
        <v>280</v>
      </c>
      <c r="D17" s="19">
        <v>117826000</v>
      </c>
      <c r="E17" s="19">
        <v>843000</v>
      </c>
      <c r="F17" s="19">
        <v>112429000</v>
      </c>
      <c r="G17" s="19">
        <v>0</v>
      </c>
      <c r="H17" s="19">
        <v>0</v>
      </c>
      <c r="I17" s="19">
        <v>0</v>
      </c>
      <c r="J17" s="19">
        <v>12118000</v>
      </c>
      <c r="K17" s="19">
        <v>0</v>
      </c>
      <c r="L17" s="19"/>
      <c r="M17" s="19"/>
      <c r="N17" s="19"/>
      <c r="O17" s="19"/>
      <c r="P17" s="19"/>
      <c r="Q17" s="8">
        <f>SUM(D17:P17)</f>
        <v>243216000</v>
      </c>
      <c r="R17" s="12">
        <v>117826000</v>
      </c>
      <c r="S17" s="68">
        <v>0</v>
      </c>
      <c r="T17" s="68">
        <v>0</v>
      </c>
      <c r="U17" s="68">
        <v>843000</v>
      </c>
      <c r="V17" s="68">
        <v>1665000</v>
      </c>
      <c r="W17" s="13">
        <v>0</v>
      </c>
      <c r="X17" s="69">
        <v>0</v>
      </c>
      <c r="Y17" s="69">
        <v>0</v>
      </c>
      <c r="Z17" s="69">
        <v>12118000</v>
      </c>
      <c r="AA17" s="69">
        <v>0</v>
      </c>
      <c r="AB17" s="69"/>
      <c r="AC17" s="69"/>
      <c r="AD17" s="69"/>
      <c r="AE17" s="69"/>
      <c r="AF17" s="69"/>
      <c r="AG17" s="10">
        <f>SUM(R17:AF17)</f>
        <v>132452000</v>
      </c>
      <c r="AH17" s="6">
        <f>R17</f>
        <v>117826000</v>
      </c>
      <c r="AI17" s="11">
        <v>117826000</v>
      </c>
      <c r="AJ17" s="7">
        <f>AH17-AI17</f>
        <v>0</v>
      </c>
      <c r="AK17" s="70">
        <f>SUM(AL17:AQ17)</f>
        <v>117826000</v>
      </c>
      <c r="AL17" s="71">
        <v>117826000</v>
      </c>
      <c r="AM17" s="71">
        <v>0</v>
      </c>
      <c r="AN17" s="71">
        <v>0</v>
      </c>
      <c r="AO17" s="71">
        <v>0</v>
      </c>
      <c r="AP17" s="71">
        <v>0</v>
      </c>
      <c r="AQ17" s="80">
        <v>0</v>
      </c>
      <c r="AR17" s="71">
        <v>0</v>
      </c>
      <c r="AS17" s="10">
        <f>AI17-AK17</f>
        <v>0</v>
      </c>
      <c r="AT17" s="6">
        <f>S17</f>
        <v>0</v>
      </c>
      <c r="AU17" s="11">
        <v>0</v>
      </c>
      <c r="AV17" s="7">
        <f>AT17-AU17</f>
        <v>0</v>
      </c>
      <c r="AW17" s="70">
        <f>SUM(AX17:BB17)</f>
        <v>0</v>
      </c>
      <c r="AX17" s="136">
        <v>0</v>
      </c>
      <c r="AY17" s="136">
        <v>0</v>
      </c>
      <c r="AZ17" s="136">
        <v>0</v>
      </c>
      <c r="BA17" s="136">
        <v>0</v>
      </c>
      <c r="BB17" s="80">
        <v>0</v>
      </c>
      <c r="BC17" s="136">
        <v>0</v>
      </c>
      <c r="BD17" s="79">
        <f>AU17-AW17</f>
        <v>0</v>
      </c>
      <c r="BE17" s="6">
        <f>T17</f>
        <v>0</v>
      </c>
      <c r="BF17" s="11">
        <v>0</v>
      </c>
      <c r="BG17" s="7">
        <f>BE17-BF17</f>
        <v>0</v>
      </c>
      <c r="BH17" s="178">
        <f>SUM(BI17:BL17)</f>
        <v>0</v>
      </c>
      <c r="BI17" s="136">
        <v>0</v>
      </c>
      <c r="BJ17" s="136">
        <v>0</v>
      </c>
      <c r="BK17" s="136">
        <v>0</v>
      </c>
      <c r="BL17" s="80">
        <v>0</v>
      </c>
      <c r="BM17" s="136">
        <v>0</v>
      </c>
      <c r="BN17" s="79">
        <f>BF17-BH17</f>
        <v>0</v>
      </c>
      <c r="BO17" s="6">
        <f>U17</f>
        <v>843000</v>
      </c>
      <c r="BP17" s="11">
        <v>843000</v>
      </c>
      <c r="BQ17" s="7">
        <f>BO17-BP17</f>
        <v>0</v>
      </c>
      <c r="BR17" s="178">
        <f>SUM(BS17:BU17)</f>
        <v>843000</v>
      </c>
      <c r="BS17" s="136">
        <v>843000</v>
      </c>
      <c r="BT17" s="136">
        <v>0</v>
      </c>
      <c r="BU17" s="80">
        <v>0</v>
      </c>
      <c r="BV17" s="136">
        <v>0</v>
      </c>
      <c r="BW17" s="79">
        <f>BP17-BR17</f>
        <v>0</v>
      </c>
      <c r="BX17" s="6">
        <f>V17</f>
        <v>1665000</v>
      </c>
      <c r="BY17" s="11">
        <v>1665000</v>
      </c>
      <c r="BZ17" s="7">
        <f>BX17-BY17</f>
        <v>0</v>
      </c>
      <c r="CA17" s="178">
        <f>SUM(CB17:CB17)</f>
        <v>1665000</v>
      </c>
      <c r="CB17" s="80">
        <v>1665000</v>
      </c>
      <c r="CC17" s="79">
        <f>BY17-CA17</f>
        <v>0</v>
      </c>
      <c r="CD17" s="9">
        <f>W17</f>
        <v>0</v>
      </c>
      <c r="CE17" s="13"/>
      <c r="CF17" s="21">
        <f>CD17-CE17</f>
        <v>0</v>
      </c>
      <c r="CG17" s="70">
        <f>SUM(CH17:CM17)</f>
        <v>0</v>
      </c>
      <c r="CH17" s="71"/>
      <c r="CI17" s="136"/>
      <c r="CJ17" s="136"/>
      <c r="CK17" s="136"/>
      <c r="CL17" s="177"/>
      <c r="CM17" s="80"/>
      <c r="CN17" s="136"/>
      <c r="CO17" s="20">
        <f>CE17-CG17</f>
        <v>0</v>
      </c>
      <c r="CP17" s="107">
        <f>X17</f>
        <v>0</v>
      </c>
      <c r="CQ17" s="13"/>
      <c r="CR17" s="108">
        <f>CP17-CQ17</f>
        <v>0</v>
      </c>
      <c r="CS17" s="109">
        <f>SUM(CT17:CX17)</f>
        <v>0</v>
      </c>
      <c r="CT17" s="136"/>
      <c r="CU17" s="136"/>
      <c r="CV17" s="136"/>
      <c r="CW17" s="177"/>
      <c r="CX17" s="80"/>
      <c r="CY17" s="13"/>
      <c r="CZ17" s="110">
        <f>CQ17-CS17</f>
        <v>0</v>
      </c>
      <c r="DA17" s="6">
        <f>Y17</f>
        <v>0</v>
      </c>
      <c r="DB17" s="11">
        <v>0</v>
      </c>
      <c r="DC17" s="7">
        <f>DA17-DB17</f>
        <v>0</v>
      </c>
      <c r="DD17" s="178">
        <f>SUM(DE17:DH17)</f>
        <v>0</v>
      </c>
      <c r="DE17" s="136">
        <v>0</v>
      </c>
      <c r="DF17" s="136">
        <v>0</v>
      </c>
      <c r="DG17" s="136">
        <v>0</v>
      </c>
      <c r="DH17" s="80">
        <v>0</v>
      </c>
      <c r="DI17" s="136">
        <v>0</v>
      </c>
      <c r="DJ17" s="79">
        <f>DB17-DD17</f>
        <v>0</v>
      </c>
      <c r="DK17" s="6">
        <f>Z17</f>
        <v>12118000</v>
      </c>
      <c r="DL17" s="11">
        <v>12118000</v>
      </c>
      <c r="DM17" s="7">
        <f>DK17-DL17</f>
        <v>0</v>
      </c>
      <c r="DN17" s="178">
        <f>SUM(DO17:DQ17)</f>
        <v>12118000</v>
      </c>
      <c r="DO17" s="136">
        <v>12118000</v>
      </c>
      <c r="DP17" s="136">
        <v>0</v>
      </c>
      <c r="DQ17" s="80">
        <v>0</v>
      </c>
      <c r="DR17" s="11">
        <v>0</v>
      </c>
      <c r="DS17" s="8">
        <f>DL17-DN17</f>
        <v>0</v>
      </c>
      <c r="DT17" s="6">
        <f>AA17</f>
        <v>0</v>
      </c>
      <c r="DU17" s="11">
        <v>0</v>
      </c>
      <c r="DV17" s="7">
        <f>DT17-DU17</f>
        <v>0</v>
      </c>
      <c r="DW17" s="178">
        <f>SUM(DX17:DX17)</f>
        <v>0</v>
      </c>
      <c r="DX17" s="80">
        <v>0</v>
      </c>
      <c r="DY17" s="79">
        <f>DU17-DW17</f>
        <v>0</v>
      </c>
      <c r="DZ17" s="135">
        <f>AB17</f>
        <v>0</v>
      </c>
      <c r="EA17" s="136"/>
      <c r="EB17" s="70">
        <f>DZ17-EA17</f>
        <v>0</v>
      </c>
      <c r="EC17" s="109">
        <f>SUM(ED17:EH17)</f>
        <v>0</v>
      </c>
      <c r="ED17" s="136"/>
      <c r="EE17" s="71"/>
      <c r="EF17" s="71"/>
      <c r="EG17" s="188"/>
      <c r="EH17" s="80"/>
      <c r="EI17" s="468">
        <f>EA17-EC17</f>
        <v>0</v>
      </c>
      <c r="EJ17" s="135">
        <f>AC17</f>
        <v>0</v>
      </c>
      <c r="EK17" s="136"/>
      <c r="EL17" s="70">
        <f>EJ17-EK17</f>
        <v>0</v>
      </c>
      <c r="EM17" s="109">
        <f>SUM(EN17:EO17)</f>
        <v>0</v>
      </c>
      <c r="EN17" s="71"/>
      <c r="EO17" s="80"/>
      <c r="EP17" s="468">
        <f>EK17-EM17</f>
        <v>0</v>
      </c>
      <c r="EQ17" s="135">
        <f>AD17</f>
        <v>0</v>
      </c>
      <c r="ER17" s="136"/>
      <c r="ES17" s="70">
        <f>EQ17-ER17</f>
        <v>0</v>
      </c>
      <c r="ET17" s="109">
        <f>SUM(EU17:EU17)</f>
        <v>0</v>
      </c>
      <c r="EU17" s="80"/>
      <c r="EV17" s="468">
        <f>ER17-ET17</f>
        <v>0</v>
      </c>
      <c r="EW17" s="135">
        <f>AE17</f>
        <v>0</v>
      </c>
      <c r="EX17" s="136"/>
      <c r="EY17" s="70">
        <f>EW17-EX17</f>
        <v>0</v>
      </c>
      <c r="EZ17" s="109">
        <f>SUM(FA17:FB17)</f>
        <v>0</v>
      </c>
      <c r="FA17" s="71"/>
      <c r="FB17" s="80"/>
      <c r="FC17" s="468">
        <f>EX17-EZ17</f>
        <v>0</v>
      </c>
      <c r="FD17" s="135">
        <f>AF17</f>
        <v>0</v>
      </c>
      <c r="FE17" s="136"/>
      <c r="FF17" s="70">
        <f>FD17-FE17</f>
        <v>0</v>
      </c>
      <c r="FG17" s="109">
        <f>SUM(FH17:FH17)</f>
        <v>0</v>
      </c>
      <c r="FH17" s="80"/>
      <c r="FI17" s="468">
        <f>FE17-FG17</f>
        <v>0</v>
      </c>
      <c r="FJ17" s="6">
        <f>SUM(FK17:FN17)</f>
        <v>132452000</v>
      </c>
      <c r="FK17" s="22">
        <f>AI17+AU17+BF17+BP17+BY17</f>
        <v>120334000</v>
      </c>
      <c r="FL17" s="138">
        <f>CE17+CQ17+DB17+DL17+DU17</f>
        <v>12118000</v>
      </c>
      <c r="FM17" s="64">
        <f>EA17+EK17+ER17</f>
        <v>0</v>
      </c>
      <c r="FN17" s="64">
        <f>EX17+FE17</f>
        <v>0</v>
      </c>
      <c r="FO17" s="9">
        <f>FP17+FT17+FX17+GB17</f>
        <v>132452000</v>
      </c>
      <c r="FP17" s="64">
        <f>FQ17+FR17</f>
        <v>120334000</v>
      </c>
      <c r="FQ17" s="118">
        <f>SUM(AL17:AP17)+SUM(AX17:BA17)+SUM(BI17:BK17)+SUM(BS17:BT17)</f>
        <v>118669000</v>
      </c>
      <c r="FR17" s="118">
        <f>AQ17+BB17+BL17+BU17+CB17</f>
        <v>1665000</v>
      </c>
      <c r="FS17" s="284" t="str">
        <f>IF(FK17&lt;FP17,"過払！","")</f>
        <v/>
      </c>
      <c r="FT17" s="189">
        <f>FU17+FV17</f>
        <v>12118000</v>
      </c>
      <c r="FU17" s="190">
        <f>SUM(CH17:CL17)+SUM(CT17:CW17)+SUM(DE17:DG17)+SUM(DO17:DP17)</f>
        <v>12118000</v>
      </c>
      <c r="FV17" s="190">
        <f>CM17+CX17+DH17+DQ17+DX17</f>
        <v>0</v>
      </c>
      <c r="FW17" s="284" t="str">
        <f>IF(FL17&lt;FT17,"過払！","")</f>
        <v/>
      </c>
      <c r="FX17" s="64">
        <f>SUM(FY17:FZ17)</f>
        <v>0</v>
      </c>
      <c r="FY17" s="189">
        <f>SUM(ED17:EG17)+SUM(EN17)</f>
        <v>0</v>
      </c>
      <c r="FZ17" s="189">
        <f>EH17+EO17+EU17</f>
        <v>0</v>
      </c>
      <c r="GA17" s="284" t="str">
        <f>IF(FM17&lt;FX17,"過払！","")</f>
        <v/>
      </c>
      <c r="GB17" s="64">
        <f>SUM(GC17:GD17)</f>
        <v>0</v>
      </c>
      <c r="GC17" s="189">
        <f>SUM(FA17)</f>
        <v>0</v>
      </c>
      <c r="GD17" s="189">
        <f>FB17+FH17</f>
        <v>0</v>
      </c>
      <c r="GE17" s="284" t="str">
        <f>IF(FN17&lt;GB17,"過払！","")</f>
        <v/>
      </c>
      <c r="GF17" s="285" t="str">
        <f>IF(FJ17&lt;FO17,"過払！","")</f>
        <v/>
      </c>
      <c r="GG17" s="6">
        <f>SUM(GH17:GI17)</f>
        <v>0</v>
      </c>
      <c r="GH17" s="22">
        <f>AR17+BC17+BM17+BV17</f>
        <v>0</v>
      </c>
      <c r="GI17" s="138">
        <f>CN17+CY17+DI17+DR17</f>
        <v>0</v>
      </c>
      <c r="GJ17" s="9">
        <f>GK17+GM17+GO17+GQ17</f>
        <v>0</v>
      </c>
      <c r="GK17" s="64">
        <f>AS17+BD17+BN17+BW17+CC17</f>
        <v>0</v>
      </c>
      <c r="GL17" s="286" t="str">
        <f>IF(FK17-FP17&lt;GK17,"未払多！","")</f>
        <v/>
      </c>
      <c r="GM17" s="64">
        <f>CO17+CZ17+DJ17+DS17+DY17</f>
        <v>0</v>
      </c>
      <c r="GN17" s="284" t="str">
        <f>IF(FL17-FT17&lt;GM17,"未払多！","")</f>
        <v/>
      </c>
      <c r="GO17" s="64">
        <f>EI17+EP17+EV17</f>
        <v>0</v>
      </c>
      <c r="GP17" s="284" t="str">
        <f>IF(FT17-FM17&lt;GO17,"未払多！","")</f>
        <v/>
      </c>
      <c r="GQ17" s="64">
        <f>FC17+FI17</f>
        <v>0</v>
      </c>
      <c r="GR17" s="284" t="str">
        <f>IF(FN17-GB17&lt;GQ17,"未払多！","")</f>
        <v/>
      </c>
      <c r="GS17" s="479" t="str">
        <f>IF(FJ17-FO17&lt;GJ17,"未払多！","")</f>
        <v/>
      </c>
      <c r="GT17" s="496">
        <f>GU17+GX17</f>
        <v>0</v>
      </c>
      <c r="GU17" s="501">
        <f>SUM(GV17:GW17)</f>
        <v>0</v>
      </c>
      <c r="GV17" s="491">
        <v>0</v>
      </c>
      <c r="GW17" s="491">
        <v>0</v>
      </c>
      <c r="GX17" s="501">
        <f>SUM(GY17:HB17)</f>
        <v>0</v>
      </c>
      <c r="GY17" s="491">
        <v>0</v>
      </c>
      <c r="GZ17" s="491">
        <v>0</v>
      </c>
      <c r="HA17" s="491">
        <v>0</v>
      </c>
      <c r="HB17" s="495">
        <v>0</v>
      </c>
      <c r="HD17" s="325">
        <f t="shared" si="101"/>
        <v>1665000</v>
      </c>
    </row>
    <row r="18" spans="1:212" s="60" customFormat="1" ht="14.25" hidden="1" thickBot="1" x14ac:dyDescent="0.45">
      <c r="A18" s="283" t="s">
        <v>315</v>
      </c>
      <c r="B18" s="281" t="s">
        <v>314</v>
      </c>
      <c r="C18" s="282" t="s">
        <v>280</v>
      </c>
      <c r="D18" s="19">
        <v>0</v>
      </c>
      <c r="E18" s="19">
        <v>59694000</v>
      </c>
      <c r="F18" s="19">
        <v>52557000</v>
      </c>
      <c r="G18" s="19">
        <v>0</v>
      </c>
      <c r="H18" s="19">
        <v>0</v>
      </c>
      <c r="I18" s="19">
        <v>0</v>
      </c>
      <c r="J18" s="19">
        <v>3062000</v>
      </c>
      <c r="K18" s="19">
        <v>0</v>
      </c>
      <c r="L18" s="19"/>
      <c r="M18" s="19"/>
      <c r="N18" s="19"/>
      <c r="O18" s="19"/>
      <c r="P18" s="19"/>
      <c r="Q18" s="8">
        <f t="shared" ref="Q18:Q35" si="102">SUM(D18:P18)</f>
        <v>115313000</v>
      </c>
      <c r="R18" s="12">
        <v>0</v>
      </c>
      <c r="S18" s="68">
        <v>59694000</v>
      </c>
      <c r="T18" s="68">
        <v>0</v>
      </c>
      <c r="U18" s="68">
        <v>0</v>
      </c>
      <c r="V18" s="68">
        <v>13000</v>
      </c>
      <c r="W18" s="13">
        <v>0</v>
      </c>
      <c r="X18" s="69">
        <v>0</v>
      </c>
      <c r="Y18" s="69">
        <v>0</v>
      </c>
      <c r="Z18" s="69">
        <v>3062000</v>
      </c>
      <c r="AA18" s="69">
        <v>0</v>
      </c>
      <c r="AB18" s="69"/>
      <c r="AC18" s="69"/>
      <c r="AD18" s="69"/>
      <c r="AE18" s="69"/>
      <c r="AF18" s="69"/>
      <c r="AG18" s="10">
        <f t="shared" ref="AG18:AG35" si="103">SUM(R18:AF18)</f>
        <v>62769000</v>
      </c>
      <c r="AH18" s="6">
        <f t="shared" ref="AH18:AH35" si="104">R18</f>
        <v>0</v>
      </c>
      <c r="AI18" s="11">
        <v>0</v>
      </c>
      <c r="AJ18" s="7">
        <f t="shared" ref="AJ18:AJ35" si="105">AH18-AI18</f>
        <v>0</v>
      </c>
      <c r="AK18" s="70">
        <f t="shared" ref="AK18:AK35" si="106">SUM(AL18:AQ18)</f>
        <v>0</v>
      </c>
      <c r="AL18" s="71">
        <v>0</v>
      </c>
      <c r="AM18" s="71">
        <v>0</v>
      </c>
      <c r="AN18" s="71">
        <v>0</v>
      </c>
      <c r="AO18" s="71">
        <v>0</v>
      </c>
      <c r="AP18" s="71">
        <v>0</v>
      </c>
      <c r="AQ18" s="80">
        <v>0</v>
      </c>
      <c r="AR18" s="71">
        <v>0</v>
      </c>
      <c r="AS18" s="10">
        <f t="shared" ref="AS18:AS35" si="107">AI18-AK18</f>
        <v>0</v>
      </c>
      <c r="AT18" s="6">
        <f t="shared" ref="AT18:AT35" si="108">S18</f>
        <v>59694000</v>
      </c>
      <c r="AU18" s="11">
        <v>59694000</v>
      </c>
      <c r="AV18" s="7">
        <f t="shared" ref="AV18:AV35" si="109">AT18-AU18</f>
        <v>0</v>
      </c>
      <c r="AW18" s="70">
        <f t="shared" ref="AW18:AW35" si="110">SUM(AX18:BB18)</f>
        <v>59694000</v>
      </c>
      <c r="AX18" s="136">
        <v>59694000</v>
      </c>
      <c r="AY18" s="136">
        <v>0</v>
      </c>
      <c r="AZ18" s="136">
        <v>0</v>
      </c>
      <c r="BA18" s="136">
        <v>0</v>
      </c>
      <c r="BB18" s="80">
        <v>0</v>
      </c>
      <c r="BC18" s="136">
        <v>0</v>
      </c>
      <c r="BD18" s="79">
        <f t="shared" ref="BD18:BD35" si="111">AU18-AW18</f>
        <v>0</v>
      </c>
      <c r="BE18" s="6">
        <f t="shared" ref="BE18:BE35" si="112">T18</f>
        <v>0</v>
      </c>
      <c r="BF18" s="11">
        <v>0</v>
      </c>
      <c r="BG18" s="7">
        <f t="shared" ref="BG18:BG35" si="113">BE18-BF18</f>
        <v>0</v>
      </c>
      <c r="BH18" s="178">
        <f t="shared" ref="BH18:BH35" si="114">SUM(BI18:BL18)</f>
        <v>0</v>
      </c>
      <c r="BI18" s="136">
        <v>0</v>
      </c>
      <c r="BJ18" s="136">
        <v>0</v>
      </c>
      <c r="BK18" s="136">
        <v>0</v>
      </c>
      <c r="BL18" s="80">
        <v>0</v>
      </c>
      <c r="BM18" s="136">
        <v>0</v>
      </c>
      <c r="BN18" s="79">
        <f t="shared" ref="BN18:BN35" si="115">BF18-BH18</f>
        <v>0</v>
      </c>
      <c r="BO18" s="6">
        <f t="shared" ref="BO18:BO35" si="116">U18</f>
        <v>0</v>
      </c>
      <c r="BP18" s="11">
        <v>0</v>
      </c>
      <c r="BQ18" s="7">
        <f t="shared" ref="BQ18:BQ35" si="117">BO18-BP18</f>
        <v>0</v>
      </c>
      <c r="BR18" s="178">
        <f t="shared" ref="BR18:BR35" si="118">SUM(BS18:BU18)</f>
        <v>0</v>
      </c>
      <c r="BS18" s="136">
        <v>0</v>
      </c>
      <c r="BT18" s="136">
        <v>0</v>
      </c>
      <c r="BU18" s="80">
        <v>0</v>
      </c>
      <c r="BV18" s="136">
        <v>0</v>
      </c>
      <c r="BW18" s="79">
        <f t="shared" ref="BW18:BW35" si="119">BP18-BR18</f>
        <v>0</v>
      </c>
      <c r="BX18" s="6">
        <f t="shared" ref="BX18:BX35" si="120">V18</f>
        <v>13000</v>
      </c>
      <c r="BY18" s="11">
        <v>13000</v>
      </c>
      <c r="BZ18" s="7">
        <f t="shared" ref="BZ18:BZ35" si="121">BX18-BY18</f>
        <v>0</v>
      </c>
      <c r="CA18" s="178">
        <f t="shared" ref="CA18:CA35" si="122">SUM(CB18:CB18)</f>
        <v>13000</v>
      </c>
      <c r="CB18" s="80">
        <v>13000</v>
      </c>
      <c r="CC18" s="79">
        <f t="shared" ref="CC18:CC35" si="123">BY18-CA18</f>
        <v>0</v>
      </c>
      <c r="CD18" s="9">
        <f t="shared" ref="CD18:CD35" si="124">W18</f>
        <v>0</v>
      </c>
      <c r="CE18" s="13"/>
      <c r="CF18" s="21">
        <f t="shared" ref="CF18:CF35" si="125">CD18-CE18</f>
        <v>0</v>
      </c>
      <c r="CG18" s="70">
        <f t="shared" ref="CG18:CG35" si="126">SUM(CH18:CM18)</f>
        <v>0</v>
      </c>
      <c r="CH18" s="71"/>
      <c r="CI18" s="136"/>
      <c r="CJ18" s="136"/>
      <c r="CK18" s="136"/>
      <c r="CL18" s="177"/>
      <c r="CM18" s="80"/>
      <c r="CN18" s="136"/>
      <c r="CO18" s="20">
        <f t="shared" ref="CO18:CO35" si="127">CE18-CG18</f>
        <v>0</v>
      </c>
      <c r="CP18" s="107">
        <f t="shared" ref="CP18:CP35" si="128">X18</f>
        <v>0</v>
      </c>
      <c r="CQ18" s="13"/>
      <c r="CR18" s="108">
        <f t="shared" ref="CR18:CR35" si="129">CP18-CQ18</f>
        <v>0</v>
      </c>
      <c r="CS18" s="109">
        <f t="shared" ref="CS18:CS35" si="130">SUM(CT18:CX18)</f>
        <v>0</v>
      </c>
      <c r="CT18" s="136"/>
      <c r="CU18" s="136"/>
      <c r="CV18" s="136"/>
      <c r="CW18" s="177"/>
      <c r="CX18" s="80"/>
      <c r="CY18" s="13"/>
      <c r="CZ18" s="110">
        <f t="shared" ref="CZ18:CZ35" si="131">CQ18-CS18</f>
        <v>0</v>
      </c>
      <c r="DA18" s="6">
        <f t="shared" ref="DA18:DA35" si="132">Y18</f>
        <v>0</v>
      </c>
      <c r="DB18" s="11">
        <v>0</v>
      </c>
      <c r="DC18" s="7">
        <f t="shared" ref="DC18:DC35" si="133">DA18-DB18</f>
        <v>0</v>
      </c>
      <c r="DD18" s="178">
        <f t="shared" ref="DD18:DD35" si="134">SUM(DE18:DH18)</f>
        <v>0</v>
      </c>
      <c r="DE18" s="136">
        <v>0</v>
      </c>
      <c r="DF18" s="136">
        <v>0</v>
      </c>
      <c r="DG18" s="136">
        <v>0</v>
      </c>
      <c r="DH18" s="80">
        <v>0</v>
      </c>
      <c r="DI18" s="136">
        <v>0</v>
      </c>
      <c r="DJ18" s="79">
        <f t="shared" ref="DJ18:DJ35" si="135">DB18-DD18</f>
        <v>0</v>
      </c>
      <c r="DK18" s="6">
        <f t="shared" ref="DK18:DK35" si="136">Z18</f>
        <v>3062000</v>
      </c>
      <c r="DL18" s="11">
        <v>3062000</v>
      </c>
      <c r="DM18" s="7">
        <f t="shared" ref="DM18:DM35" si="137">DK18-DL18</f>
        <v>0</v>
      </c>
      <c r="DN18" s="178">
        <f t="shared" ref="DN18:DN35" si="138">SUM(DO18:DQ18)</f>
        <v>3062000</v>
      </c>
      <c r="DO18" s="136">
        <v>3062000</v>
      </c>
      <c r="DP18" s="136">
        <v>0</v>
      </c>
      <c r="DQ18" s="80">
        <v>0</v>
      </c>
      <c r="DR18" s="11">
        <v>0</v>
      </c>
      <c r="DS18" s="8">
        <f t="shared" ref="DS18:DS35" si="139">DL18-DN18</f>
        <v>0</v>
      </c>
      <c r="DT18" s="6">
        <f t="shared" ref="DT18:DT35" si="140">AA18</f>
        <v>0</v>
      </c>
      <c r="DU18" s="11">
        <v>0</v>
      </c>
      <c r="DV18" s="7">
        <f t="shared" ref="DV18:DV35" si="141">DT18-DU18</f>
        <v>0</v>
      </c>
      <c r="DW18" s="178">
        <f t="shared" ref="DW18:DW35" si="142">SUM(DX18:DX18)</f>
        <v>0</v>
      </c>
      <c r="DX18" s="80">
        <v>0</v>
      </c>
      <c r="DY18" s="79">
        <f t="shared" ref="DY18:DY35" si="143">DU18-DW18</f>
        <v>0</v>
      </c>
      <c r="DZ18" s="135">
        <f t="shared" ref="DZ18:DZ35" si="144">AB18</f>
        <v>0</v>
      </c>
      <c r="EA18" s="136"/>
      <c r="EB18" s="70">
        <f t="shared" ref="EB18:EB35" si="145">DZ18-EA18</f>
        <v>0</v>
      </c>
      <c r="EC18" s="109">
        <f t="shared" ref="EC18:EC35" si="146">SUM(ED18:EH18)</f>
        <v>0</v>
      </c>
      <c r="ED18" s="136"/>
      <c r="EE18" s="71"/>
      <c r="EF18" s="71"/>
      <c r="EG18" s="188"/>
      <c r="EH18" s="80"/>
      <c r="EI18" s="468">
        <f t="shared" ref="EI18:EI35" si="147">EA18-EC18</f>
        <v>0</v>
      </c>
      <c r="EJ18" s="135">
        <f t="shared" ref="EJ18:EJ35" si="148">AC18</f>
        <v>0</v>
      </c>
      <c r="EK18" s="136"/>
      <c r="EL18" s="70">
        <f t="shared" ref="EL18:EL35" si="149">EJ18-EK18</f>
        <v>0</v>
      </c>
      <c r="EM18" s="109">
        <f t="shared" ref="EM18:EM35" si="150">SUM(EN18:EO18)</f>
        <v>0</v>
      </c>
      <c r="EN18" s="71"/>
      <c r="EO18" s="80"/>
      <c r="EP18" s="468">
        <f t="shared" ref="EP18:EP35" si="151">EK18-EM18</f>
        <v>0</v>
      </c>
      <c r="EQ18" s="135">
        <f t="shared" ref="EQ18:EQ35" si="152">AD18</f>
        <v>0</v>
      </c>
      <c r="ER18" s="136"/>
      <c r="ES18" s="70">
        <f t="shared" ref="ES18:ES35" si="153">EQ18-ER18</f>
        <v>0</v>
      </c>
      <c r="ET18" s="109">
        <f t="shared" ref="ET18:ET35" si="154">SUM(EU18:EU18)</f>
        <v>0</v>
      </c>
      <c r="EU18" s="80"/>
      <c r="EV18" s="468">
        <f t="shared" ref="EV18:EV35" si="155">ER18-ET18</f>
        <v>0</v>
      </c>
      <c r="EW18" s="135">
        <f t="shared" ref="EW18:EW35" si="156">AE18</f>
        <v>0</v>
      </c>
      <c r="EX18" s="136"/>
      <c r="EY18" s="70">
        <f t="shared" ref="EY18:EY35" si="157">EW18-EX18</f>
        <v>0</v>
      </c>
      <c r="EZ18" s="109">
        <f t="shared" ref="EZ18:EZ35" si="158">SUM(FA18:FB18)</f>
        <v>0</v>
      </c>
      <c r="FA18" s="71"/>
      <c r="FB18" s="80"/>
      <c r="FC18" s="468">
        <f t="shared" ref="FC18:FC35" si="159">EX18-EZ18</f>
        <v>0</v>
      </c>
      <c r="FD18" s="135">
        <f t="shared" ref="FD18:FD35" si="160">AF18</f>
        <v>0</v>
      </c>
      <c r="FE18" s="136"/>
      <c r="FF18" s="70">
        <f t="shared" ref="FF18:FF35" si="161">FD18-FE18</f>
        <v>0</v>
      </c>
      <c r="FG18" s="109">
        <f t="shared" ref="FG18:FG35" si="162">SUM(FH18:FH18)</f>
        <v>0</v>
      </c>
      <c r="FH18" s="80"/>
      <c r="FI18" s="468">
        <f t="shared" ref="FI18:FI35" si="163">FE18-FG18</f>
        <v>0</v>
      </c>
      <c r="FJ18" s="6">
        <f t="shared" ref="FJ18:FJ35" si="164">SUM(FK18:FN18)</f>
        <v>62769000</v>
      </c>
      <c r="FK18" s="22">
        <f t="shared" ref="FK18:FK35" si="165">AI18+AU18+BF18+BP18+BY18</f>
        <v>59707000</v>
      </c>
      <c r="FL18" s="138">
        <f t="shared" ref="FL18:FL35" si="166">CE18+CQ18+DB18+DL18+DU18</f>
        <v>3062000</v>
      </c>
      <c r="FM18" s="64">
        <f t="shared" ref="FM18:FM35" si="167">EA18+EK18+ER18</f>
        <v>0</v>
      </c>
      <c r="FN18" s="64">
        <f t="shared" ref="FN18:FN35" si="168">EX18+FE18</f>
        <v>0</v>
      </c>
      <c r="FO18" s="9">
        <f t="shared" ref="FO18:FO35" si="169">FP18+FT18+FX18+GB18</f>
        <v>62769000</v>
      </c>
      <c r="FP18" s="64">
        <f t="shared" ref="FP18:FP35" si="170">FQ18+FR18</f>
        <v>59707000</v>
      </c>
      <c r="FQ18" s="118">
        <f>SUM(AL18:AP18)+SUM(AX18:BA18)+SUM(BI18:BK18)+SUM(BS18:BT18)</f>
        <v>59694000</v>
      </c>
      <c r="FR18" s="118">
        <f t="shared" ref="FR18:FR35" si="171">AQ18+BB18+BL18+BU18+CB18</f>
        <v>13000</v>
      </c>
      <c r="FS18" s="284" t="str">
        <f t="shared" ref="FS18:FS35" si="172">IF(FK18&lt;FP18,"過払！","")</f>
        <v/>
      </c>
      <c r="FT18" s="189">
        <f t="shared" ref="FT18:FT35" si="173">FU18+FV18</f>
        <v>3062000</v>
      </c>
      <c r="FU18" s="190">
        <f>SUM(CH18:CL18)+SUM(CT18:CW18)+SUM(DE18:DG18)+SUM(DO18:DP18)</f>
        <v>3062000</v>
      </c>
      <c r="FV18" s="190">
        <f t="shared" ref="FV18:FV35" si="174">CM18+CX18+DH18+DQ18+DX18</f>
        <v>0</v>
      </c>
      <c r="FW18" s="284" t="str">
        <f t="shared" ref="FW18:FW35" si="175">IF(FL18&lt;FT18,"過払！","")</f>
        <v/>
      </c>
      <c r="FX18" s="64">
        <f t="shared" ref="FX18:FX35" si="176">SUM(FY18:FZ18)</f>
        <v>0</v>
      </c>
      <c r="FY18" s="189">
        <f t="shared" ref="FY18:FY35" si="177">SUM(ED18:EG18)+SUM(EN18)</f>
        <v>0</v>
      </c>
      <c r="FZ18" s="189">
        <f t="shared" ref="FZ18:FZ35" si="178">EH18+EO18+EU18</f>
        <v>0</v>
      </c>
      <c r="GA18" s="284" t="str">
        <f t="shared" ref="GA18:GA35" si="179">IF(FM18&lt;FX18,"過払！","")</f>
        <v/>
      </c>
      <c r="GB18" s="64">
        <f t="shared" ref="GB18:GB35" si="180">SUM(GC18:GD18)</f>
        <v>0</v>
      </c>
      <c r="GC18" s="189">
        <f>SUM(FA18)</f>
        <v>0</v>
      </c>
      <c r="GD18" s="189">
        <f t="shared" ref="GD18:GD35" si="181">FB18+FH18</f>
        <v>0</v>
      </c>
      <c r="GE18" s="284" t="str">
        <f t="shared" ref="GE18:GE35" si="182">IF(FN18&lt;GB18,"過払！","")</f>
        <v/>
      </c>
      <c r="GF18" s="285" t="str">
        <f t="shared" ref="GF18:GF35" si="183">IF(FJ18&lt;FO18,"過払！","")</f>
        <v/>
      </c>
      <c r="GG18" s="6">
        <f t="shared" ref="GG18:GG35" si="184">SUM(GH18:GI18)</f>
        <v>0</v>
      </c>
      <c r="GH18" s="22">
        <f t="shared" ref="GH18:GH35" si="185">AR18+BC18+BM18+BV18</f>
        <v>0</v>
      </c>
      <c r="GI18" s="138">
        <f t="shared" ref="GI18:GI35" si="186">CN18+CY18+DI18+DR18</f>
        <v>0</v>
      </c>
      <c r="GJ18" s="9">
        <f t="shared" ref="GJ18:GJ35" si="187">GK18+GM18+GO18+GQ18</f>
        <v>0</v>
      </c>
      <c r="GK18" s="64">
        <f t="shared" ref="GK18:GK35" si="188">AS18+BD18+BN18+BW18+CC18</f>
        <v>0</v>
      </c>
      <c r="GL18" s="286" t="str">
        <f t="shared" ref="GL18:GL35" si="189">IF(FK18-FP18&lt;GK18,"未払多！","")</f>
        <v/>
      </c>
      <c r="GM18" s="64">
        <f t="shared" ref="GM18:GM35" si="190">CO18+CZ18+DJ18+DS18+DY18</f>
        <v>0</v>
      </c>
      <c r="GN18" s="284" t="str">
        <f t="shared" ref="GN18:GN35" si="191">IF(FL18-FT18&lt;GM18,"未払多！","")</f>
        <v/>
      </c>
      <c r="GO18" s="64">
        <f t="shared" ref="GO18:GO35" si="192">EI18+EP18+EV18</f>
        <v>0</v>
      </c>
      <c r="GP18" s="284" t="str">
        <f t="shared" ref="GP18:GP35" si="193">IF(FT18-FM18&lt;GO18,"未払多！","")</f>
        <v/>
      </c>
      <c r="GQ18" s="64">
        <f t="shared" ref="GQ18:GQ35" si="194">FC18+FI18</f>
        <v>0</v>
      </c>
      <c r="GR18" s="284" t="str">
        <f t="shared" ref="GR18:GR35" si="195">IF(FN18-GB18&lt;GQ18,"未払多！","")</f>
        <v/>
      </c>
      <c r="GS18" s="479" t="str">
        <f t="shared" ref="GS18:GS35" si="196">IF(FJ18-FO18&lt;GJ18,"未払多！","")</f>
        <v/>
      </c>
      <c r="GT18" s="496">
        <f t="shared" ref="GT18:GT35" si="197">GU18+GX18</f>
        <v>0</v>
      </c>
      <c r="GU18" s="501">
        <f>SUM(GV18:GW18)</f>
        <v>0</v>
      </c>
      <c r="GV18" s="491">
        <v>0</v>
      </c>
      <c r="GW18" s="491">
        <v>0</v>
      </c>
      <c r="GX18" s="501">
        <f t="shared" ref="GX18:GX35" si="198">SUM(GY18:HB18)</f>
        <v>0</v>
      </c>
      <c r="GY18" s="491">
        <v>0</v>
      </c>
      <c r="GZ18" s="491">
        <v>0</v>
      </c>
      <c r="HA18" s="491">
        <v>0</v>
      </c>
      <c r="HB18" s="495">
        <v>0</v>
      </c>
      <c r="HD18" s="325">
        <f t="shared" si="101"/>
        <v>13000</v>
      </c>
    </row>
    <row r="19" spans="1:212" s="60" customFormat="1" ht="14.25" hidden="1" thickBot="1" x14ac:dyDescent="0.45">
      <c r="A19" s="283" t="s">
        <v>317</v>
      </c>
      <c r="B19" s="281" t="s">
        <v>316</v>
      </c>
      <c r="C19" s="282" t="s">
        <v>280</v>
      </c>
      <c r="D19" s="19">
        <v>0</v>
      </c>
      <c r="E19" s="19">
        <v>15000</v>
      </c>
      <c r="F19" s="19">
        <v>100150000</v>
      </c>
      <c r="G19" s="19">
        <v>0</v>
      </c>
      <c r="H19" s="19">
        <v>0</v>
      </c>
      <c r="I19" s="19">
        <v>0</v>
      </c>
      <c r="J19" s="19">
        <v>14398000</v>
      </c>
      <c r="K19" s="19">
        <v>0</v>
      </c>
      <c r="L19" s="19"/>
      <c r="M19" s="19"/>
      <c r="N19" s="19"/>
      <c r="O19" s="19"/>
      <c r="P19" s="19"/>
      <c r="Q19" s="8">
        <f t="shared" si="102"/>
        <v>114563000</v>
      </c>
      <c r="R19" s="12">
        <v>0</v>
      </c>
      <c r="S19" s="68">
        <v>15000</v>
      </c>
      <c r="T19" s="68">
        <v>0</v>
      </c>
      <c r="U19" s="68">
        <v>0</v>
      </c>
      <c r="V19" s="68">
        <v>30625000</v>
      </c>
      <c r="W19" s="13">
        <v>0</v>
      </c>
      <c r="X19" s="69">
        <v>0</v>
      </c>
      <c r="Y19" s="69">
        <v>0</v>
      </c>
      <c r="Z19" s="69">
        <v>14398000</v>
      </c>
      <c r="AA19" s="69">
        <v>0</v>
      </c>
      <c r="AB19" s="69"/>
      <c r="AC19" s="69"/>
      <c r="AD19" s="69"/>
      <c r="AE19" s="69"/>
      <c r="AF19" s="69"/>
      <c r="AG19" s="10">
        <f t="shared" si="103"/>
        <v>45038000</v>
      </c>
      <c r="AH19" s="6">
        <f t="shared" si="104"/>
        <v>0</v>
      </c>
      <c r="AI19" s="11">
        <v>0</v>
      </c>
      <c r="AJ19" s="7">
        <f t="shared" si="105"/>
        <v>0</v>
      </c>
      <c r="AK19" s="70">
        <f t="shared" si="106"/>
        <v>0</v>
      </c>
      <c r="AL19" s="71">
        <v>0</v>
      </c>
      <c r="AM19" s="71">
        <v>0</v>
      </c>
      <c r="AN19" s="71">
        <v>0</v>
      </c>
      <c r="AO19" s="71">
        <v>0</v>
      </c>
      <c r="AP19" s="71">
        <v>0</v>
      </c>
      <c r="AQ19" s="80">
        <v>0</v>
      </c>
      <c r="AR19" s="71">
        <v>0</v>
      </c>
      <c r="AS19" s="10">
        <f t="shared" si="107"/>
        <v>0</v>
      </c>
      <c r="AT19" s="6">
        <f t="shared" si="108"/>
        <v>15000</v>
      </c>
      <c r="AU19" s="11">
        <v>15000</v>
      </c>
      <c r="AV19" s="7">
        <f t="shared" si="109"/>
        <v>0</v>
      </c>
      <c r="AW19" s="70">
        <f t="shared" si="110"/>
        <v>15000</v>
      </c>
      <c r="AX19" s="136">
        <v>0</v>
      </c>
      <c r="AY19" s="136">
        <v>0</v>
      </c>
      <c r="AZ19" s="136">
        <v>0</v>
      </c>
      <c r="BA19" s="136">
        <v>0</v>
      </c>
      <c r="BB19" s="80">
        <v>15000</v>
      </c>
      <c r="BC19" s="136">
        <v>0</v>
      </c>
      <c r="BD19" s="79">
        <f t="shared" si="111"/>
        <v>0</v>
      </c>
      <c r="BE19" s="6">
        <f t="shared" si="112"/>
        <v>0</v>
      </c>
      <c r="BF19" s="11">
        <v>0</v>
      </c>
      <c r="BG19" s="7">
        <f t="shared" si="113"/>
        <v>0</v>
      </c>
      <c r="BH19" s="178">
        <f t="shared" si="114"/>
        <v>0</v>
      </c>
      <c r="BI19" s="136">
        <v>0</v>
      </c>
      <c r="BJ19" s="136">
        <v>0</v>
      </c>
      <c r="BK19" s="136">
        <v>0</v>
      </c>
      <c r="BL19" s="80">
        <v>0</v>
      </c>
      <c r="BM19" s="136">
        <v>0</v>
      </c>
      <c r="BN19" s="79">
        <f t="shared" si="115"/>
        <v>0</v>
      </c>
      <c r="BO19" s="6">
        <f t="shared" si="116"/>
        <v>0</v>
      </c>
      <c r="BP19" s="11">
        <v>0</v>
      </c>
      <c r="BQ19" s="7">
        <f t="shared" si="117"/>
        <v>0</v>
      </c>
      <c r="BR19" s="178">
        <f t="shared" si="118"/>
        <v>0</v>
      </c>
      <c r="BS19" s="136">
        <v>0</v>
      </c>
      <c r="BT19" s="136">
        <v>0</v>
      </c>
      <c r="BU19" s="80">
        <v>0</v>
      </c>
      <c r="BV19" s="136">
        <v>0</v>
      </c>
      <c r="BW19" s="79">
        <f t="shared" si="119"/>
        <v>0</v>
      </c>
      <c r="BX19" s="6">
        <f t="shared" si="120"/>
        <v>30625000</v>
      </c>
      <c r="BY19" s="11">
        <v>30625000</v>
      </c>
      <c r="BZ19" s="7">
        <f t="shared" si="121"/>
        <v>0</v>
      </c>
      <c r="CA19" s="178">
        <f t="shared" si="122"/>
        <v>30625000</v>
      </c>
      <c r="CB19" s="80">
        <v>30625000</v>
      </c>
      <c r="CC19" s="79">
        <f t="shared" si="123"/>
        <v>0</v>
      </c>
      <c r="CD19" s="9">
        <f t="shared" si="124"/>
        <v>0</v>
      </c>
      <c r="CE19" s="13"/>
      <c r="CF19" s="21">
        <f t="shared" si="125"/>
        <v>0</v>
      </c>
      <c r="CG19" s="70">
        <f t="shared" si="126"/>
        <v>0</v>
      </c>
      <c r="CH19" s="71"/>
      <c r="CI19" s="136"/>
      <c r="CJ19" s="136"/>
      <c r="CK19" s="136"/>
      <c r="CL19" s="177"/>
      <c r="CM19" s="80"/>
      <c r="CN19" s="136"/>
      <c r="CO19" s="20">
        <f t="shared" si="127"/>
        <v>0</v>
      </c>
      <c r="CP19" s="107">
        <f t="shared" si="128"/>
        <v>0</v>
      </c>
      <c r="CQ19" s="13"/>
      <c r="CR19" s="108">
        <f t="shared" si="129"/>
        <v>0</v>
      </c>
      <c r="CS19" s="109">
        <f t="shared" si="130"/>
        <v>0</v>
      </c>
      <c r="CT19" s="136"/>
      <c r="CU19" s="136"/>
      <c r="CV19" s="136"/>
      <c r="CW19" s="177"/>
      <c r="CX19" s="80"/>
      <c r="CY19" s="13"/>
      <c r="CZ19" s="110">
        <f t="shared" si="131"/>
        <v>0</v>
      </c>
      <c r="DA19" s="6">
        <f t="shared" si="132"/>
        <v>0</v>
      </c>
      <c r="DB19" s="11">
        <v>0</v>
      </c>
      <c r="DC19" s="7">
        <f t="shared" si="133"/>
        <v>0</v>
      </c>
      <c r="DD19" s="178">
        <f t="shared" si="134"/>
        <v>0</v>
      </c>
      <c r="DE19" s="136">
        <v>0</v>
      </c>
      <c r="DF19" s="136">
        <v>0</v>
      </c>
      <c r="DG19" s="136">
        <v>0</v>
      </c>
      <c r="DH19" s="80">
        <v>0</v>
      </c>
      <c r="DI19" s="136">
        <v>0</v>
      </c>
      <c r="DJ19" s="79">
        <f t="shared" si="135"/>
        <v>0</v>
      </c>
      <c r="DK19" s="6">
        <f t="shared" si="136"/>
        <v>14398000</v>
      </c>
      <c r="DL19" s="11">
        <v>14398000</v>
      </c>
      <c r="DM19" s="7">
        <f t="shared" si="137"/>
        <v>0</v>
      </c>
      <c r="DN19" s="178">
        <f t="shared" si="138"/>
        <v>14398000</v>
      </c>
      <c r="DO19" s="136">
        <v>0</v>
      </c>
      <c r="DP19" s="136">
        <v>0</v>
      </c>
      <c r="DQ19" s="80">
        <v>14398000</v>
      </c>
      <c r="DR19" s="11">
        <v>0</v>
      </c>
      <c r="DS19" s="8">
        <f t="shared" si="139"/>
        <v>0</v>
      </c>
      <c r="DT19" s="6">
        <f t="shared" si="140"/>
        <v>0</v>
      </c>
      <c r="DU19" s="11">
        <v>0</v>
      </c>
      <c r="DV19" s="7">
        <f t="shared" si="141"/>
        <v>0</v>
      </c>
      <c r="DW19" s="178">
        <f t="shared" si="142"/>
        <v>0</v>
      </c>
      <c r="DX19" s="80">
        <v>0</v>
      </c>
      <c r="DY19" s="79">
        <f t="shared" si="143"/>
        <v>0</v>
      </c>
      <c r="DZ19" s="135">
        <f t="shared" si="144"/>
        <v>0</v>
      </c>
      <c r="EA19" s="136"/>
      <c r="EB19" s="70">
        <f t="shared" si="145"/>
        <v>0</v>
      </c>
      <c r="EC19" s="109">
        <f t="shared" si="146"/>
        <v>0</v>
      </c>
      <c r="ED19" s="136"/>
      <c r="EE19" s="71"/>
      <c r="EF19" s="71"/>
      <c r="EG19" s="188"/>
      <c r="EH19" s="80"/>
      <c r="EI19" s="468">
        <f t="shared" si="147"/>
        <v>0</v>
      </c>
      <c r="EJ19" s="135">
        <f t="shared" si="148"/>
        <v>0</v>
      </c>
      <c r="EK19" s="136"/>
      <c r="EL19" s="70">
        <f t="shared" si="149"/>
        <v>0</v>
      </c>
      <c r="EM19" s="109">
        <f t="shared" si="150"/>
        <v>0</v>
      </c>
      <c r="EN19" s="71"/>
      <c r="EO19" s="80"/>
      <c r="EP19" s="468">
        <f t="shared" si="151"/>
        <v>0</v>
      </c>
      <c r="EQ19" s="135">
        <f t="shared" si="152"/>
        <v>0</v>
      </c>
      <c r="ER19" s="136"/>
      <c r="ES19" s="70">
        <f t="shared" si="153"/>
        <v>0</v>
      </c>
      <c r="ET19" s="109">
        <f t="shared" si="154"/>
        <v>0</v>
      </c>
      <c r="EU19" s="80"/>
      <c r="EV19" s="468">
        <f t="shared" si="155"/>
        <v>0</v>
      </c>
      <c r="EW19" s="135">
        <f t="shared" si="156"/>
        <v>0</v>
      </c>
      <c r="EX19" s="136"/>
      <c r="EY19" s="70">
        <f t="shared" si="157"/>
        <v>0</v>
      </c>
      <c r="EZ19" s="109">
        <f t="shared" si="158"/>
        <v>0</v>
      </c>
      <c r="FA19" s="71"/>
      <c r="FB19" s="80"/>
      <c r="FC19" s="468">
        <f t="shared" si="159"/>
        <v>0</v>
      </c>
      <c r="FD19" s="135">
        <f t="shared" si="160"/>
        <v>0</v>
      </c>
      <c r="FE19" s="136"/>
      <c r="FF19" s="70">
        <f t="shared" si="161"/>
        <v>0</v>
      </c>
      <c r="FG19" s="109">
        <f t="shared" si="162"/>
        <v>0</v>
      </c>
      <c r="FH19" s="80"/>
      <c r="FI19" s="468">
        <f t="shared" si="163"/>
        <v>0</v>
      </c>
      <c r="FJ19" s="6">
        <f t="shared" si="164"/>
        <v>45038000</v>
      </c>
      <c r="FK19" s="22">
        <f t="shared" si="165"/>
        <v>30640000</v>
      </c>
      <c r="FL19" s="138">
        <f t="shared" si="166"/>
        <v>14398000</v>
      </c>
      <c r="FM19" s="64">
        <f t="shared" si="167"/>
        <v>0</v>
      </c>
      <c r="FN19" s="64">
        <f t="shared" si="168"/>
        <v>0</v>
      </c>
      <c r="FO19" s="9">
        <f t="shared" si="169"/>
        <v>45038000</v>
      </c>
      <c r="FP19" s="64">
        <f t="shared" si="170"/>
        <v>30640000</v>
      </c>
      <c r="FQ19" s="118">
        <f t="shared" ref="FQ19:FQ24" si="199">SUM(AL19:AP19)+SUM(AX19:BA19)+SUM(BI19:BK19)+SUM(BS19:BT19)</f>
        <v>0</v>
      </c>
      <c r="FR19" s="118">
        <f t="shared" si="171"/>
        <v>30640000</v>
      </c>
      <c r="FS19" s="284" t="str">
        <f t="shared" si="172"/>
        <v/>
      </c>
      <c r="FT19" s="189">
        <f t="shared" si="173"/>
        <v>14398000</v>
      </c>
      <c r="FU19" s="190">
        <f t="shared" ref="FU19:FU24" si="200">SUM(CH19:CL19)+SUM(CT19:CW19)+SUM(DE19:DG19)+SUM(DO19:DP19)</f>
        <v>0</v>
      </c>
      <c r="FV19" s="190">
        <f t="shared" si="174"/>
        <v>14398000</v>
      </c>
      <c r="FW19" s="284" t="str">
        <f t="shared" si="175"/>
        <v/>
      </c>
      <c r="FX19" s="64">
        <f t="shared" si="176"/>
        <v>0</v>
      </c>
      <c r="FY19" s="189">
        <f t="shared" si="177"/>
        <v>0</v>
      </c>
      <c r="FZ19" s="189">
        <f t="shared" si="178"/>
        <v>0</v>
      </c>
      <c r="GA19" s="284" t="str">
        <f t="shared" si="179"/>
        <v/>
      </c>
      <c r="GB19" s="64">
        <f t="shared" si="180"/>
        <v>0</v>
      </c>
      <c r="GC19" s="189">
        <f t="shared" ref="GC19:GC24" si="201">SUM(FA19)</f>
        <v>0</v>
      </c>
      <c r="GD19" s="189">
        <f t="shared" si="181"/>
        <v>0</v>
      </c>
      <c r="GE19" s="284" t="str">
        <f t="shared" si="182"/>
        <v/>
      </c>
      <c r="GF19" s="285" t="str">
        <f t="shared" si="183"/>
        <v/>
      </c>
      <c r="GG19" s="6">
        <f t="shared" si="184"/>
        <v>0</v>
      </c>
      <c r="GH19" s="22">
        <f t="shared" si="185"/>
        <v>0</v>
      </c>
      <c r="GI19" s="138">
        <f t="shared" si="186"/>
        <v>0</v>
      </c>
      <c r="GJ19" s="9">
        <f t="shared" si="187"/>
        <v>0</v>
      </c>
      <c r="GK19" s="64">
        <f t="shared" si="188"/>
        <v>0</v>
      </c>
      <c r="GL19" s="286" t="str">
        <f t="shared" si="189"/>
        <v/>
      </c>
      <c r="GM19" s="64">
        <f t="shared" si="190"/>
        <v>0</v>
      </c>
      <c r="GN19" s="284" t="str">
        <f t="shared" si="191"/>
        <v/>
      </c>
      <c r="GO19" s="64">
        <f t="shared" si="192"/>
        <v>0</v>
      </c>
      <c r="GP19" s="284" t="str">
        <f t="shared" si="193"/>
        <v/>
      </c>
      <c r="GQ19" s="64">
        <f t="shared" si="194"/>
        <v>0</v>
      </c>
      <c r="GR19" s="284" t="str">
        <f t="shared" si="195"/>
        <v/>
      </c>
      <c r="GS19" s="479" t="str">
        <f t="shared" si="196"/>
        <v/>
      </c>
      <c r="GT19" s="496">
        <f t="shared" si="197"/>
        <v>0</v>
      </c>
      <c r="GU19" s="501">
        <f t="shared" ref="GU19:GU24" si="202">SUM(GV19:GW19)</f>
        <v>0</v>
      </c>
      <c r="GV19" s="491">
        <v>0</v>
      </c>
      <c r="GW19" s="491">
        <v>0</v>
      </c>
      <c r="GX19" s="501">
        <f t="shared" si="198"/>
        <v>0</v>
      </c>
      <c r="GY19" s="491">
        <v>0</v>
      </c>
      <c r="GZ19" s="491">
        <v>0</v>
      </c>
      <c r="HA19" s="491">
        <v>0</v>
      </c>
      <c r="HB19" s="495">
        <v>0</v>
      </c>
      <c r="HD19" s="325">
        <f t="shared" si="101"/>
        <v>45038000</v>
      </c>
    </row>
    <row r="20" spans="1:212" s="60" customFormat="1" ht="14.25" hidden="1" thickBot="1" x14ac:dyDescent="0.45">
      <c r="A20" s="283" t="s">
        <v>319</v>
      </c>
      <c r="B20" s="281" t="s">
        <v>318</v>
      </c>
      <c r="C20" s="282" t="s">
        <v>280</v>
      </c>
      <c r="D20" s="19">
        <v>0</v>
      </c>
      <c r="E20" s="19">
        <v>30000</v>
      </c>
      <c r="F20" s="19">
        <v>157182000</v>
      </c>
      <c r="G20" s="19">
        <v>0</v>
      </c>
      <c r="H20" s="19">
        <v>0</v>
      </c>
      <c r="I20" s="19">
        <v>0</v>
      </c>
      <c r="J20" s="19">
        <v>21187000</v>
      </c>
      <c r="K20" s="19">
        <v>0</v>
      </c>
      <c r="L20" s="19"/>
      <c r="M20" s="19"/>
      <c r="N20" s="19"/>
      <c r="O20" s="19"/>
      <c r="P20" s="19"/>
      <c r="Q20" s="8">
        <f t="shared" si="102"/>
        <v>178399000</v>
      </c>
      <c r="R20" s="12">
        <v>0</v>
      </c>
      <c r="S20" s="68">
        <v>0</v>
      </c>
      <c r="T20" s="68">
        <v>0</v>
      </c>
      <c r="U20" s="68">
        <v>30000</v>
      </c>
      <c r="V20" s="68">
        <v>103641000</v>
      </c>
      <c r="W20" s="13">
        <v>0</v>
      </c>
      <c r="X20" s="69">
        <v>0</v>
      </c>
      <c r="Y20" s="69">
        <v>0</v>
      </c>
      <c r="Z20" s="69">
        <v>21187000</v>
      </c>
      <c r="AA20" s="69">
        <v>0</v>
      </c>
      <c r="AB20" s="69"/>
      <c r="AC20" s="69"/>
      <c r="AD20" s="69"/>
      <c r="AE20" s="69"/>
      <c r="AF20" s="69"/>
      <c r="AG20" s="10">
        <f t="shared" si="103"/>
        <v>124858000</v>
      </c>
      <c r="AH20" s="6">
        <f t="shared" si="104"/>
        <v>0</v>
      </c>
      <c r="AI20" s="11">
        <v>0</v>
      </c>
      <c r="AJ20" s="7">
        <f t="shared" si="105"/>
        <v>0</v>
      </c>
      <c r="AK20" s="70">
        <f t="shared" si="106"/>
        <v>0</v>
      </c>
      <c r="AL20" s="71">
        <v>0</v>
      </c>
      <c r="AM20" s="71">
        <v>0</v>
      </c>
      <c r="AN20" s="71">
        <v>0</v>
      </c>
      <c r="AO20" s="71">
        <v>0</v>
      </c>
      <c r="AP20" s="71">
        <v>0</v>
      </c>
      <c r="AQ20" s="80">
        <v>0</v>
      </c>
      <c r="AR20" s="71">
        <v>0</v>
      </c>
      <c r="AS20" s="10">
        <f t="shared" si="107"/>
        <v>0</v>
      </c>
      <c r="AT20" s="6">
        <f t="shared" si="108"/>
        <v>0</v>
      </c>
      <c r="AU20" s="11">
        <v>0</v>
      </c>
      <c r="AV20" s="7">
        <f t="shared" si="109"/>
        <v>0</v>
      </c>
      <c r="AW20" s="70">
        <f t="shared" si="110"/>
        <v>0</v>
      </c>
      <c r="AX20" s="136">
        <v>0</v>
      </c>
      <c r="AY20" s="136">
        <v>0</v>
      </c>
      <c r="AZ20" s="136">
        <v>0</v>
      </c>
      <c r="BA20" s="136">
        <v>0</v>
      </c>
      <c r="BB20" s="80">
        <v>0</v>
      </c>
      <c r="BC20" s="136">
        <v>0</v>
      </c>
      <c r="BD20" s="79">
        <f t="shared" si="111"/>
        <v>0</v>
      </c>
      <c r="BE20" s="6">
        <f t="shared" si="112"/>
        <v>0</v>
      </c>
      <c r="BF20" s="11">
        <v>0</v>
      </c>
      <c r="BG20" s="7">
        <f t="shared" si="113"/>
        <v>0</v>
      </c>
      <c r="BH20" s="178">
        <f t="shared" si="114"/>
        <v>0</v>
      </c>
      <c r="BI20" s="136">
        <v>0</v>
      </c>
      <c r="BJ20" s="136">
        <v>0</v>
      </c>
      <c r="BK20" s="136">
        <v>0</v>
      </c>
      <c r="BL20" s="80">
        <v>0</v>
      </c>
      <c r="BM20" s="136">
        <v>0</v>
      </c>
      <c r="BN20" s="79">
        <f t="shared" si="115"/>
        <v>0</v>
      </c>
      <c r="BO20" s="6">
        <f t="shared" si="116"/>
        <v>30000</v>
      </c>
      <c r="BP20" s="11">
        <v>30000</v>
      </c>
      <c r="BQ20" s="7">
        <f t="shared" si="117"/>
        <v>0</v>
      </c>
      <c r="BR20" s="178">
        <f t="shared" si="118"/>
        <v>30000</v>
      </c>
      <c r="BS20" s="136">
        <v>0</v>
      </c>
      <c r="BT20" s="136">
        <v>0</v>
      </c>
      <c r="BU20" s="80">
        <v>30000</v>
      </c>
      <c r="BV20" s="136">
        <v>0</v>
      </c>
      <c r="BW20" s="79">
        <f t="shared" si="119"/>
        <v>0</v>
      </c>
      <c r="BX20" s="6">
        <f t="shared" si="120"/>
        <v>103641000</v>
      </c>
      <c r="BY20" s="11">
        <v>103641000</v>
      </c>
      <c r="BZ20" s="7">
        <f t="shared" si="121"/>
        <v>0</v>
      </c>
      <c r="CA20" s="178">
        <f t="shared" si="122"/>
        <v>20284000</v>
      </c>
      <c r="CB20" s="80">
        <v>20284000</v>
      </c>
      <c r="CC20" s="79">
        <f t="shared" si="123"/>
        <v>83357000</v>
      </c>
      <c r="CD20" s="9">
        <f t="shared" si="124"/>
        <v>0</v>
      </c>
      <c r="CE20" s="13"/>
      <c r="CF20" s="21">
        <f t="shared" si="125"/>
        <v>0</v>
      </c>
      <c r="CG20" s="70">
        <f t="shared" si="126"/>
        <v>0</v>
      </c>
      <c r="CH20" s="71"/>
      <c r="CI20" s="136"/>
      <c r="CJ20" s="136"/>
      <c r="CK20" s="136"/>
      <c r="CL20" s="177"/>
      <c r="CM20" s="80"/>
      <c r="CN20" s="136"/>
      <c r="CO20" s="20">
        <f t="shared" si="127"/>
        <v>0</v>
      </c>
      <c r="CP20" s="107">
        <f t="shared" si="128"/>
        <v>0</v>
      </c>
      <c r="CQ20" s="13"/>
      <c r="CR20" s="108">
        <f t="shared" si="129"/>
        <v>0</v>
      </c>
      <c r="CS20" s="109">
        <f t="shared" si="130"/>
        <v>0</v>
      </c>
      <c r="CT20" s="136"/>
      <c r="CU20" s="136"/>
      <c r="CV20" s="136"/>
      <c r="CW20" s="177"/>
      <c r="CX20" s="80"/>
      <c r="CY20" s="13"/>
      <c r="CZ20" s="110">
        <f t="shared" si="131"/>
        <v>0</v>
      </c>
      <c r="DA20" s="6">
        <f t="shared" si="132"/>
        <v>0</v>
      </c>
      <c r="DB20" s="11">
        <v>0</v>
      </c>
      <c r="DC20" s="7">
        <f t="shared" si="133"/>
        <v>0</v>
      </c>
      <c r="DD20" s="178">
        <f t="shared" si="134"/>
        <v>0</v>
      </c>
      <c r="DE20" s="136">
        <v>0</v>
      </c>
      <c r="DF20" s="136">
        <v>0</v>
      </c>
      <c r="DG20" s="136">
        <v>0</v>
      </c>
      <c r="DH20" s="80">
        <v>0</v>
      </c>
      <c r="DI20" s="136">
        <v>0</v>
      </c>
      <c r="DJ20" s="79">
        <f t="shared" si="135"/>
        <v>0</v>
      </c>
      <c r="DK20" s="6">
        <f t="shared" si="136"/>
        <v>21187000</v>
      </c>
      <c r="DL20" s="11">
        <v>21187000</v>
      </c>
      <c r="DM20" s="7">
        <f t="shared" si="137"/>
        <v>0</v>
      </c>
      <c r="DN20" s="178">
        <f t="shared" si="138"/>
        <v>21187000</v>
      </c>
      <c r="DO20" s="136">
        <v>0</v>
      </c>
      <c r="DP20" s="136">
        <v>0</v>
      </c>
      <c r="DQ20" s="80">
        <v>21187000</v>
      </c>
      <c r="DR20" s="11">
        <v>0</v>
      </c>
      <c r="DS20" s="8">
        <f t="shared" si="139"/>
        <v>0</v>
      </c>
      <c r="DT20" s="6">
        <f t="shared" si="140"/>
        <v>0</v>
      </c>
      <c r="DU20" s="11">
        <v>0</v>
      </c>
      <c r="DV20" s="7">
        <f t="shared" si="141"/>
        <v>0</v>
      </c>
      <c r="DW20" s="178">
        <f t="shared" si="142"/>
        <v>0</v>
      </c>
      <c r="DX20" s="80">
        <v>0</v>
      </c>
      <c r="DY20" s="79">
        <f t="shared" si="143"/>
        <v>0</v>
      </c>
      <c r="DZ20" s="135">
        <f t="shared" si="144"/>
        <v>0</v>
      </c>
      <c r="EA20" s="136"/>
      <c r="EB20" s="70">
        <f t="shared" si="145"/>
        <v>0</v>
      </c>
      <c r="EC20" s="109">
        <f t="shared" si="146"/>
        <v>0</v>
      </c>
      <c r="ED20" s="136"/>
      <c r="EE20" s="71"/>
      <c r="EF20" s="71"/>
      <c r="EG20" s="188"/>
      <c r="EH20" s="80"/>
      <c r="EI20" s="468">
        <f t="shared" si="147"/>
        <v>0</v>
      </c>
      <c r="EJ20" s="135">
        <f t="shared" si="148"/>
        <v>0</v>
      </c>
      <c r="EK20" s="136"/>
      <c r="EL20" s="70">
        <f t="shared" si="149"/>
        <v>0</v>
      </c>
      <c r="EM20" s="109">
        <f t="shared" si="150"/>
        <v>0</v>
      </c>
      <c r="EN20" s="71"/>
      <c r="EO20" s="80"/>
      <c r="EP20" s="468">
        <f t="shared" si="151"/>
        <v>0</v>
      </c>
      <c r="EQ20" s="135">
        <f t="shared" si="152"/>
        <v>0</v>
      </c>
      <c r="ER20" s="136"/>
      <c r="ES20" s="70">
        <f t="shared" si="153"/>
        <v>0</v>
      </c>
      <c r="ET20" s="109">
        <f t="shared" si="154"/>
        <v>0</v>
      </c>
      <c r="EU20" s="80"/>
      <c r="EV20" s="468">
        <f t="shared" si="155"/>
        <v>0</v>
      </c>
      <c r="EW20" s="135">
        <f t="shared" si="156"/>
        <v>0</v>
      </c>
      <c r="EX20" s="136"/>
      <c r="EY20" s="70">
        <f t="shared" si="157"/>
        <v>0</v>
      </c>
      <c r="EZ20" s="109">
        <f t="shared" si="158"/>
        <v>0</v>
      </c>
      <c r="FA20" s="71"/>
      <c r="FB20" s="80"/>
      <c r="FC20" s="468">
        <f t="shared" si="159"/>
        <v>0</v>
      </c>
      <c r="FD20" s="135">
        <f t="shared" si="160"/>
        <v>0</v>
      </c>
      <c r="FE20" s="136"/>
      <c r="FF20" s="70">
        <f t="shared" si="161"/>
        <v>0</v>
      </c>
      <c r="FG20" s="109">
        <f t="shared" si="162"/>
        <v>0</v>
      </c>
      <c r="FH20" s="80"/>
      <c r="FI20" s="468">
        <f t="shared" si="163"/>
        <v>0</v>
      </c>
      <c r="FJ20" s="6">
        <f t="shared" si="164"/>
        <v>124858000</v>
      </c>
      <c r="FK20" s="22">
        <f t="shared" si="165"/>
        <v>103671000</v>
      </c>
      <c r="FL20" s="138">
        <f t="shared" si="166"/>
        <v>21187000</v>
      </c>
      <c r="FM20" s="64">
        <f t="shared" si="167"/>
        <v>0</v>
      </c>
      <c r="FN20" s="64">
        <f t="shared" si="168"/>
        <v>0</v>
      </c>
      <c r="FO20" s="9">
        <f t="shared" si="169"/>
        <v>41501000</v>
      </c>
      <c r="FP20" s="64">
        <f t="shared" si="170"/>
        <v>20314000</v>
      </c>
      <c r="FQ20" s="118">
        <f t="shared" si="199"/>
        <v>0</v>
      </c>
      <c r="FR20" s="118">
        <f t="shared" si="171"/>
        <v>20314000</v>
      </c>
      <c r="FS20" s="284" t="str">
        <f t="shared" si="172"/>
        <v/>
      </c>
      <c r="FT20" s="189">
        <f t="shared" si="173"/>
        <v>21187000</v>
      </c>
      <c r="FU20" s="190">
        <f t="shared" si="200"/>
        <v>0</v>
      </c>
      <c r="FV20" s="190">
        <f t="shared" si="174"/>
        <v>21187000</v>
      </c>
      <c r="FW20" s="284" t="str">
        <f t="shared" si="175"/>
        <v/>
      </c>
      <c r="FX20" s="64">
        <f t="shared" si="176"/>
        <v>0</v>
      </c>
      <c r="FY20" s="189">
        <f t="shared" si="177"/>
        <v>0</v>
      </c>
      <c r="FZ20" s="189">
        <f t="shared" si="178"/>
        <v>0</v>
      </c>
      <c r="GA20" s="284" t="str">
        <f t="shared" si="179"/>
        <v/>
      </c>
      <c r="GB20" s="64">
        <f t="shared" si="180"/>
        <v>0</v>
      </c>
      <c r="GC20" s="189">
        <f t="shared" si="201"/>
        <v>0</v>
      </c>
      <c r="GD20" s="189">
        <f t="shared" si="181"/>
        <v>0</v>
      </c>
      <c r="GE20" s="284" t="str">
        <f t="shared" si="182"/>
        <v/>
      </c>
      <c r="GF20" s="285" t="str">
        <f t="shared" si="183"/>
        <v/>
      </c>
      <c r="GG20" s="6">
        <f t="shared" si="184"/>
        <v>0</v>
      </c>
      <c r="GH20" s="22">
        <f t="shared" si="185"/>
        <v>0</v>
      </c>
      <c r="GI20" s="138">
        <f t="shared" si="186"/>
        <v>0</v>
      </c>
      <c r="GJ20" s="9">
        <f t="shared" si="187"/>
        <v>83357000</v>
      </c>
      <c r="GK20" s="64">
        <f t="shared" si="188"/>
        <v>83357000</v>
      </c>
      <c r="GL20" s="286" t="str">
        <f t="shared" si="189"/>
        <v/>
      </c>
      <c r="GM20" s="64">
        <f t="shared" si="190"/>
        <v>0</v>
      </c>
      <c r="GN20" s="284" t="str">
        <f t="shared" si="191"/>
        <v/>
      </c>
      <c r="GO20" s="64">
        <f t="shared" si="192"/>
        <v>0</v>
      </c>
      <c r="GP20" s="284" t="str">
        <f t="shared" si="193"/>
        <v/>
      </c>
      <c r="GQ20" s="64">
        <f t="shared" si="194"/>
        <v>0</v>
      </c>
      <c r="GR20" s="284" t="str">
        <f t="shared" si="195"/>
        <v/>
      </c>
      <c r="GS20" s="479" t="str">
        <f t="shared" si="196"/>
        <v/>
      </c>
      <c r="GT20" s="496">
        <f t="shared" si="197"/>
        <v>83357000</v>
      </c>
      <c r="GU20" s="501">
        <f t="shared" si="202"/>
        <v>0</v>
      </c>
      <c r="GV20" s="491">
        <v>0</v>
      </c>
      <c r="GW20" s="491">
        <v>0</v>
      </c>
      <c r="GX20" s="501">
        <f t="shared" si="198"/>
        <v>83357000</v>
      </c>
      <c r="GY20" s="491">
        <v>83357000</v>
      </c>
      <c r="GZ20" s="491">
        <v>0</v>
      </c>
      <c r="HA20" s="491">
        <v>0</v>
      </c>
      <c r="HB20" s="495">
        <v>0</v>
      </c>
      <c r="HD20" s="325">
        <f t="shared" si="101"/>
        <v>41501000</v>
      </c>
    </row>
    <row r="21" spans="1:212" s="60" customFormat="1" ht="14.25" hidden="1" thickBot="1" x14ac:dyDescent="0.45">
      <c r="A21" s="283" t="s">
        <v>321</v>
      </c>
      <c r="B21" s="281" t="s">
        <v>320</v>
      </c>
      <c r="C21" s="282" t="s">
        <v>280</v>
      </c>
      <c r="D21" s="19">
        <v>66000000</v>
      </c>
      <c r="E21" s="19">
        <v>9000</v>
      </c>
      <c r="F21" s="19">
        <v>79430000</v>
      </c>
      <c r="G21" s="19">
        <v>0</v>
      </c>
      <c r="H21" s="19">
        <v>0</v>
      </c>
      <c r="I21" s="19">
        <v>9946000</v>
      </c>
      <c r="J21" s="19">
        <v>0</v>
      </c>
      <c r="K21" s="19">
        <v>0</v>
      </c>
      <c r="L21" s="19"/>
      <c r="M21" s="19"/>
      <c r="N21" s="19"/>
      <c r="O21" s="19"/>
      <c r="P21" s="19"/>
      <c r="Q21" s="8">
        <f t="shared" si="102"/>
        <v>155385000</v>
      </c>
      <c r="R21" s="12">
        <v>66000000</v>
      </c>
      <c r="S21" s="68">
        <v>0</v>
      </c>
      <c r="T21" s="68">
        <v>9000</v>
      </c>
      <c r="U21" s="68">
        <v>0</v>
      </c>
      <c r="V21" s="68">
        <v>51300000</v>
      </c>
      <c r="W21" s="13">
        <v>0</v>
      </c>
      <c r="X21" s="69">
        <v>0</v>
      </c>
      <c r="Y21" s="69">
        <v>9946000</v>
      </c>
      <c r="Z21" s="69">
        <v>0</v>
      </c>
      <c r="AA21" s="69">
        <v>0</v>
      </c>
      <c r="AB21" s="69"/>
      <c r="AC21" s="69"/>
      <c r="AD21" s="69"/>
      <c r="AE21" s="69"/>
      <c r="AF21" s="69"/>
      <c r="AG21" s="10">
        <f t="shared" si="103"/>
        <v>127255000</v>
      </c>
      <c r="AH21" s="6">
        <f t="shared" si="104"/>
        <v>66000000</v>
      </c>
      <c r="AI21" s="11">
        <v>66000000</v>
      </c>
      <c r="AJ21" s="7">
        <f t="shared" si="105"/>
        <v>0</v>
      </c>
      <c r="AK21" s="70">
        <f t="shared" si="106"/>
        <v>66000000</v>
      </c>
      <c r="AL21" s="71">
        <v>66000000</v>
      </c>
      <c r="AM21" s="71">
        <v>0</v>
      </c>
      <c r="AN21" s="71">
        <v>0</v>
      </c>
      <c r="AO21" s="71">
        <v>0</v>
      </c>
      <c r="AP21" s="71">
        <v>0</v>
      </c>
      <c r="AQ21" s="80">
        <v>0</v>
      </c>
      <c r="AR21" s="71">
        <v>0</v>
      </c>
      <c r="AS21" s="10">
        <f t="shared" si="107"/>
        <v>0</v>
      </c>
      <c r="AT21" s="6">
        <f t="shared" si="108"/>
        <v>0</v>
      </c>
      <c r="AU21" s="11">
        <v>0</v>
      </c>
      <c r="AV21" s="7">
        <f t="shared" si="109"/>
        <v>0</v>
      </c>
      <c r="AW21" s="70">
        <f t="shared" si="110"/>
        <v>0</v>
      </c>
      <c r="AX21" s="136">
        <v>0</v>
      </c>
      <c r="AY21" s="136">
        <v>0</v>
      </c>
      <c r="AZ21" s="136">
        <v>0</v>
      </c>
      <c r="BA21" s="136">
        <v>0</v>
      </c>
      <c r="BB21" s="80">
        <v>0</v>
      </c>
      <c r="BC21" s="136">
        <v>0</v>
      </c>
      <c r="BD21" s="79">
        <f t="shared" si="111"/>
        <v>0</v>
      </c>
      <c r="BE21" s="6">
        <f t="shared" si="112"/>
        <v>9000</v>
      </c>
      <c r="BF21" s="11">
        <v>9000</v>
      </c>
      <c r="BG21" s="7">
        <f t="shared" si="113"/>
        <v>0</v>
      </c>
      <c r="BH21" s="178">
        <f t="shared" si="114"/>
        <v>9000</v>
      </c>
      <c r="BI21" s="136">
        <v>9000</v>
      </c>
      <c r="BJ21" s="136">
        <v>0</v>
      </c>
      <c r="BK21" s="136">
        <v>0</v>
      </c>
      <c r="BL21" s="80">
        <v>0</v>
      </c>
      <c r="BM21" s="136">
        <v>0</v>
      </c>
      <c r="BN21" s="79">
        <f t="shared" si="115"/>
        <v>0</v>
      </c>
      <c r="BO21" s="6">
        <f t="shared" si="116"/>
        <v>0</v>
      </c>
      <c r="BP21" s="11">
        <v>0</v>
      </c>
      <c r="BQ21" s="7">
        <f t="shared" si="117"/>
        <v>0</v>
      </c>
      <c r="BR21" s="178">
        <f t="shared" si="118"/>
        <v>0</v>
      </c>
      <c r="BS21" s="136">
        <v>0</v>
      </c>
      <c r="BT21" s="136">
        <v>0</v>
      </c>
      <c r="BU21" s="80">
        <v>0</v>
      </c>
      <c r="BV21" s="136">
        <v>0</v>
      </c>
      <c r="BW21" s="79">
        <f t="shared" si="119"/>
        <v>0</v>
      </c>
      <c r="BX21" s="6">
        <f t="shared" si="120"/>
        <v>51300000</v>
      </c>
      <c r="BY21" s="11">
        <v>51300000</v>
      </c>
      <c r="BZ21" s="7">
        <f t="shared" si="121"/>
        <v>0</v>
      </c>
      <c r="CA21" s="178">
        <f t="shared" si="122"/>
        <v>7772000</v>
      </c>
      <c r="CB21" s="80">
        <v>7772000</v>
      </c>
      <c r="CC21" s="79">
        <f t="shared" si="123"/>
        <v>43528000</v>
      </c>
      <c r="CD21" s="9">
        <f t="shared" si="124"/>
        <v>0</v>
      </c>
      <c r="CE21" s="13"/>
      <c r="CF21" s="21">
        <f t="shared" si="125"/>
        <v>0</v>
      </c>
      <c r="CG21" s="70">
        <f t="shared" si="126"/>
        <v>0</v>
      </c>
      <c r="CH21" s="71"/>
      <c r="CI21" s="136"/>
      <c r="CJ21" s="136"/>
      <c r="CK21" s="136"/>
      <c r="CL21" s="177"/>
      <c r="CM21" s="80"/>
      <c r="CN21" s="136"/>
      <c r="CO21" s="20">
        <f t="shared" si="127"/>
        <v>0</v>
      </c>
      <c r="CP21" s="107">
        <f t="shared" si="128"/>
        <v>0</v>
      </c>
      <c r="CQ21" s="13"/>
      <c r="CR21" s="108">
        <f t="shared" si="129"/>
        <v>0</v>
      </c>
      <c r="CS21" s="109">
        <f t="shared" si="130"/>
        <v>0</v>
      </c>
      <c r="CT21" s="136"/>
      <c r="CU21" s="136"/>
      <c r="CV21" s="136"/>
      <c r="CW21" s="177"/>
      <c r="CX21" s="80"/>
      <c r="CY21" s="13"/>
      <c r="CZ21" s="110">
        <f t="shared" si="131"/>
        <v>0</v>
      </c>
      <c r="DA21" s="6">
        <f t="shared" si="132"/>
        <v>9946000</v>
      </c>
      <c r="DB21" s="11">
        <v>9946000</v>
      </c>
      <c r="DC21" s="7">
        <f t="shared" si="133"/>
        <v>0</v>
      </c>
      <c r="DD21" s="178">
        <f t="shared" si="134"/>
        <v>9946000</v>
      </c>
      <c r="DE21" s="136">
        <v>9946000</v>
      </c>
      <c r="DF21" s="136">
        <v>0</v>
      </c>
      <c r="DG21" s="136">
        <v>0</v>
      </c>
      <c r="DH21" s="80">
        <v>0</v>
      </c>
      <c r="DI21" s="136">
        <v>0</v>
      </c>
      <c r="DJ21" s="79">
        <f t="shared" si="135"/>
        <v>0</v>
      </c>
      <c r="DK21" s="6">
        <f t="shared" si="136"/>
        <v>0</v>
      </c>
      <c r="DL21" s="11">
        <v>0</v>
      </c>
      <c r="DM21" s="7">
        <f t="shared" si="137"/>
        <v>0</v>
      </c>
      <c r="DN21" s="178">
        <f t="shared" si="138"/>
        <v>0</v>
      </c>
      <c r="DO21" s="136">
        <v>0</v>
      </c>
      <c r="DP21" s="136">
        <v>0</v>
      </c>
      <c r="DQ21" s="80">
        <v>0</v>
      </c>
      <c r="DR21" s="11">
        <v>0</v>
      </c>
      <c r="DS21" s="8">
        <f t="shared" si="139"/>
        <v>0</v>
      </c>
      <c r="DT21" s="6">
        <f t="shared" si="140"/>
        <v>0</v>
      </c>
      <c r="DU21" s="11">
        <v>0</v>
      </c>
      <c r="DV21" s="7">
        <f t="shared" si="141"/>
        <v>0</v>
      </c>
      <c r="DW21" s="178">
        <f t="shared" si="142"/>
        <v>0</v>
      </c>
      <c r="DX21" s="80">
        <v>0</v>
      </c>
      <c r="DY21" s="79">
        <f t="shared" si="143"/>
        <v>0</v>
      </c>
      <c r="DZ21" s="135">
        <f t="shared" si="144"/>
        <v>0</v>
      </c>
      <c r="EA21" s="136"/>
      <c r="EB21" s="70">
        <f t="shared" si="145"/>
        <v>0</v>
      </c>
      <c r="EC21" s="109">
        <f t="shared" si="146"/>
        <v>0</v>
      </c>
      <c r="ED21" s="136"/>
      <c r="EE21" s="71"/>
      <c r="EF21" s="71"/>
      <c r="EG21" s="188"/>
      <c r="EH21" s="80"/>
      <c r="EI21" s="468">
        <f t="shared" si="147"/>
        <v>0</v>
      </c>
      <c r="EJ21" s="135">
        <f t="shared" si="148"/>
        <v>0</v>
      </c>
      <c r="EK21" s="136"/>
      <c r="EL21" s="70">
        <f t="shared" si="149"/>
        <v>0</v>
      </c>
      <c r="EM21" s="109">
        <f t="shared" si="150"/>
        <v>0</v>
      </c>
      <c r="EN21" s="71"/>
      <c r="EO21" s="80"/>
      <c r="EP21" s="468">
        <f t="shared" si="151"/>
        <v>0</v>
      </c>
      <c r="EQ21" s="135">
        <f t="shared" si="152"/>
        <v>0</v>
      </c>
      <c r="ER21" s="136"/>
      <c r="ES21" s="70">
        <f t="shared" si="153"/>
        <v>0</v>
      </c>
      <c r="ET21" s="109">
        <f t="shared" si="154"/>
        <v>0</v>
      </c>
      <c r="EU21" s="80"/>
      <c r="EV21" s="468">
        <f t="shared" si="155"/>
        <v>0</v>
      </c>
      <c r="EW21" s="135">
        <f t="shared" si="156"/>
        <v>0</v>
      </c>
      <c r="EX21" s="136"/>
      <c r="EY21" s="70">
        <f t="shared" si="157"/>
        <v>0</v>
      </c>
      <c r="EZ21" s="109">
        <f t="shared" si="158"/>
        <v>0</v>
      </c>
      <c r="FA21" s="71"/>
      <c r="FB21" s="80"/>
      <c r="FC21" s="468">
        <f t="shared" si="159"/>
        <v>0</v>
      </c>
      <c r="FD21" s="135">
        <f t="shared" si="160"/>
        <v>0</v>
      </c>
      <c r="FE21" s="136"/>
      <c r="FF21" s="70">
        <f t="shared" si="161"/>
        <v>0</v>
      </c>
      <c r="FG21" s="109">
        <f t="shared" si="162"/>
        <v>0</v>
      </c>
      <c r="FH21" s="80"/>
      <c r="FI21" s="468">
        <f t="shared" si="163"/>
        <v>0</v>
      </c>
      <c r="FJ21" s="6">
        <f t="shared" si="164"/>
        <v>127255000</v>
      </c>
      <c r="FK21" s="22">
        <f t="shared" si="165"/>
        <v>117309000</v>
      </c>
      <c r="FL21" s="138">
        <f t="shared" si="166"/>
        <v>9946000</v>
      </c>
      <c r="FM21" s="64">
        <f t="shared" si="167"/>
        <v>0</v>
      </c>
      <c r="FN21" s="64">
        <f t="shared" si="168"/>
        <v>0</v>
      </c>
      <c r="FO21" s="9">
        <f t="shared" si="169"/>
        <v>83727000</v>
      </c>
      <c r="FP21" s="64">
        <f t="shared" si="170"/>
        <v>73781000</v>
      </c>
      <c r="FQ21" s="118">
        <f t="shared" si="199"/>
        <v>66009000</v>
      </c>
      <c r="FR21" s="118">
        <f t="shared" si="171"/>
        <v>7772000</v>
      </c>
      <c r="FS21" s="284" t="str">
        <f t="shared" si="172"/>
        <v/>
      </c>
      <c r="FT21" s="189">
        <f t="shared" si="173"/>
        <v>9946000</v>
      </c>
      <c r="FU21" s="190">
        <f t="shared" si="200"/>
        <v>9946000</v>
      </c>
      <c r="FV21" s="190">
        <f t="shared" si="174"/>
        <v>0</v>
      </c>
      <c r="FW21" s="284" t="str">
        <f t="shared" si="175"/>
        <v/>
      </c>
      <c r="FX21" s="64">
        <f t="shared" si="176"/>
        <v>0</v>
      </c>
      <c r="FY21" s="189">
        <f t="shared" si="177"/>
        <v>0</v>
      </c>
      <c r="FZ21" s="189">
        <f t="shared" si="178"/>
        <v>0</v>
      </c>
      <c r="GA21" s="284" t="str">
        <f t="shared" si="179"/>
        <v/>
      </c>
      <c r="GB21" s="64">
        <f t="shared" si="180"/>
        <v>0</v>
      </c>
      <c r="GC21" s="189">
        <f t="shared" si="201"/>
        <v>0</v>
      </c>
      <c r="GD21" s="189">
        <f t="shared" si="181"/>
        <v>0</v>
      </c>
      <c r="GE21" s="284" t="str">
        <f t="shared" si="182"/>
        <v/>
      </c>
      <c r="GF21" s="285" t="str">
        <f t="shared" si="183"/>
        <v/>
      </c>
      <c r="GG21" s="6">
        <f t="shared" si="184"/>
        <v>0</v>
      </c>
      <c r="GH21" s="22">
        <f t="shared" si="185"/>
        <v>0</v>
      </c>
      <c r="GI21" s="138">
        <f t="shared" si="186"/>
        <v>0</v>
      </c>
      <c r="GJ21" s="9">
        <f t="shared" si="187"/>
        <v>43528000</v>
      </c>
      <c r="GK21" s="64">
        <f t="shared" si="188"/>
        <v>43528000</v>
      </c>
      <c r="GL21" s="286" t="str">
        <f t="shared" si="189"/>
        <v/>
      </c>
      <c r="GM21" s="64">
        <f t="shared" si="190"/>
        <v>0</v>
      </c>
      <c r="GN21" s="284" t="str">
        <f t="shared" si="191"/>
        <v/>
      </c>
      <c r="GO21" s="64">
        <f t="shared" si="192"/>
        <v>0</v>
      </c>
      <c r="GP21" s="284" t="str">
        <f t="shared" si="193"/>
        <v/>
      </c>
      <c r="GQ21" s="64">
        <f t="shared" si="194"/>
        <v>0</v>
      </c>
      <c r="GR21" s="284" t="str">
        <f t="shared" si="195"/>
        <v/>
      </c>
      <c r="GS21" s="479" t="str">
        <f t="shared" si="196"/>
        <v/>
      </c>
      <c r="GT21" s="496">
        <f t="shared" si="197"/>
        <v>43528000</v>
      </c>
      <c r="GU21" s="501">
        <f t="shared" si="202"/>
        <v>0</v>
      </c>
      <c r="GV21" s="491">
        <v>0</v>
      </c>
      <c r="GW21" s="491">
        <v>0</v>
      </c>
      <c r="GX21" s="501">
        <f t="shared" si="198"/>
        <v>43528000</v>
      </c>
      <c r="GY21" s="491">
        <v>43528000</v>
      </c>
      <c r="GZ21" s="491">
        <v>0</v>
      </c>
      <c r="HA21" s="491">
        <v>0</v>
      </c>
      <c r="HB21" s="495">
        <v>0</v>
      </c>
      <c r="HD21" s="325">
        <f t="shared" si="101"/>
        <v>7772000</v>
      </c>
    </row>
    <row r="22" spans="1:212" s="60" customFormat="1" ht="14.25" hidden="1" thickBot="1" x14ac:dyDescent="0.45">
      <c r="A22" s="283" t="s">
        <v>323</v>
      </c>
      <c r="B22" s="281" t="s">
        <v>322</v>
      </c>
      <c r="C22" s="282" t="s">
        <v>280</v>
      </c>
      <c r="D22" s="19">
        <v>0</v>
      </c>
      <c r="E22" s="19">
        <v>90014000</v>
      </c>
      <c r="F22" s="19">
        <v>124079000</v>
      </c>
      <c r="G22" s="19">
        <v>0</v>
      </c>
      <c r="H22" s="19">
        <v>0</v>
      </c>
      <c r="I22" s="19">
        <v>0</v>
      </c>
      <c r="J22" s="19">
        <v>13677000</v>
      </c>
      <c r="K22" s="19">
        <v>0</v>
      </c>
      <c r="L22" s="19"/>
      <c r="M22" s="19"/>
      <c r="N22" s="19"/>
      <c r="O22" s="19"/>
      <c r="P22" s="19"/>
      <c r="Q22" s="8">
        <f t="shared" si="102"/>
        <v>227770000</v>
      </c>
      <c r="R22" s="12">
        <v>0</v>
      </c>
      <c r="S22" s="68">
        <v>79100000</v>
      </c>
      <c r="T22" s="68">
        <v>0</v>
      </c>
      <c r="U22" s="68">
        <v>10901000</v>
      </c>
      <c r="V22" s="68">
        <v>84092000</v>
      </c>
      <c r="W22" s="13">
        <v>0</v>
      </c>
      <c r="X22" s="69">
        <v>0</v>
      </c>
      <c r="Y22" s="69">
        <v>0</v>
      </c>
      <c r="Z22" s="69">
        <v>13677000</v>
      </c>
      <c r="AA22" s="69">
        <v>0</v>
      </c>
      <c r="AB22" s="69"/>
      <c r="AC22" s="69"/>
      <c r="AD22" s="69"/>
      <c r="AE22" s="69"/>
      <c r="AF22" s="69"/>
      <c r="AG22" s="10">
        <f t="shared" si="103"/>
        <v>187770000</v>
      </c>
      <c r="AH22" s="6">
        <f t="shared" si="104"/>
        <v>0</v>
      </c>
      <c r="AI22" s="11">
        <v>0</v>
      </c>
      <c r="AJ22" s="7">
        <f t="shared" si="105"/>
        <v>0</v>
      </c>
      <c r="AK22" s="70">
        <f t="shared" si="106"/>
        <v>0</v>
      </c>
      <c r="AL22" s="71">
        <v>0</v>
      </c>
      <c r="AM22" s="71">
        <v>0</v>
      </c>
      <c r="AN22" s="71">
        <v>0</v>
      </c>
      <c r="AO22" s="71">
        <v>0</v>
      </c>
      <c r="AP22" s="71">
        <v>0</v>
      </c>
      <c r="AQ22" s="80">
        <v>0</v>
      </c>
      <c r="AR22" s="71">
        <v>0</v>
      </c>
      <c r="AS22" s="10">
        <f t="shared" si="107"/>
        <v>0</v>
      </c>
      <c r="AT22" s="6">
        <f t="shared" si="108"/>
        <v>79100000</v>
      </c>
      <c r="AU22" s="11">
        <v>79100000</v>
      </c>
      <c r="AV22" s="7">
        <f t="shared" si="109"/>
        <v>0</v>
      </c>
      <c r="AW22" s="70">
        <f t="shared" si="110"/>
        <v>79100000</v>
      </c>
      <c r="AX22" s="136">
        <v>79100000</v>
      </c>
      <c r="AY22" s="136">
        <v>0</v>
      </c>
      <c r="AZ22" s="136">
        <v>0</v>
      </c>
      <c r="BA22" s="136">
        <v>0</v>
      </c>
      <c r="BB22" s="80">
        <v>0</v>
      </c>
      <c r="BC22" s="136">
        <v>0</v>
      </c>
      <c r="BD22" s="79">
        <f t="shared" si="111"/>
        <v>0</v>
      </c>
      <c r="BE22" s="6">
        <f t="shared" si="112"/>
        <v>0</v>
      </c>
      <c r="BF22" s="11">
        <v>0</v>
      </c>
      <c r="BG22" s="7">
        <f t="shared" si="113"/>
        <v>0</v>
      </c>
      <c r="BH22" s="178">
        <f t="shared" si="114"/>
        <v>0</v>
      </c>
      <c r="BI22" s="136">
        <v>0</v>
      </c>
      <c r="BJ22" s="136">
        <v>0</v>
      </c>
      <c r="BK22" s="136">
        <v>0</v>
      </c>
      <c r="BL22" s="80">
        <v>0</v>
      </c>
      <c r="BM22" s="136">
        <v>0</v>
      </c>
      <c r="BN22" s="79">
        <f t="shared" si="115"/>
        <v>0</v>
      </c>
      <c r="BO22" s="6">
        <f t="shared" si="116"/>
        <v>10901000</v>
      </c>
      <c r="BP22" s="11">
        <v>10901000</v>
      </c>
      <c r="BQ22" s="7">
        <f t="shared" si="117"/>
        <v>0</v>
      </c>
      <c r="BR22" s="178">
        <f t="shared" si="118"/>
        <v>10901000</v>
      </c>
      <c r="BS22" s="136">
        <v>10901000</v>
      </c>
      <c r="BT22" s="136">
        <v>0</v>
      </c>
      <c r="BU22" s="80">
        <v>0</v>
      </c>
      <c r="BV22" s="136">
        <v>0</v>
      </c>
      <c r="BW22" s="79">
        <f t="shared" si="119"/>
        <v>0</v>
      </c>
      <c r="BX22" s="6">
        <f t="shared" si="120"/>
        <v>84092000</v>
      </c>
      <c r="BY22" s="11">
        <v>84092000</v>
      </c>
      <c r="BZ22" s="7">
        <f t="shared" si="121"/>
        <v>0</v>
      </c>
      <c r="CA22" s="178">
        <f t="shared" si="122"/>
        <v>80592000</v>
      </c>
      <c r="CB22" s="80">
        <v>80592000</v>
      </c>
      <c r="CC22" s="79">
        <f t="shared" si="123"/>
        <v>3500000</v>
      </c>
      <c r="CD22" s="9">
        <f t="shared" si="124"/>
        <v>0</v>
      </c>
      <c r="CE22" s="13"/>
      <c r="CF22" s="21">
        <f t="shared" si="125"/>
        <v>0</v>
      </c>
      <c r="CG22" s="70">
        <f t="shared" si="126"/>
        <v>0</v>
      </c>
      <c r="CH22" s="71"/>
      <c r="CI22" s="136"/>
      <c r="CJ22" s="136"/>
      <c r="CK22" s="136"/>
      <c r="CL22" s="177"/>
      <c r="CM22" s="80"/>
      <c r="CN22" s="136"/>
      <c r="CO22" s="20">
        <f t="shared" si="127"/>
        <v>0</v>
      </c>
      <c r="CP22" s="107">
        <f t="shared" si="128"/>
        <v>0</v>
      </c>
      <c r="CQ22" s="13"/>
      <c r="CR22" s="108">
        <f t="shared" si="129"/>
        <v>0</v>
      </c>
      <c r="CS22" s="109">
        <f t="shared" si="130"/>
        <v>0</v>
      </c>
      <c r="CT22" s="136"/>
      <c r="CU22" s="136"/>
      <c r="CV22" s="136"/>
      <c r="CW22" s="177"/>
      <c r="CX22" s="80"/>
      <c r="CY22" s="13"/>
      <c r="CZ22" s="110">
        <f t="shared" si="131"/>
        <v>0</v>
      </c>
      <c r="DA22" s="6">
        <f t="shared" si="132"/>
        <v>0</v>
      </c>
      <c r="DB22" s="11">
        <v>0</v>
      </c>
      <c r="DC22" s="7">
        <f t="shared" si="133"/>
        <v>0</v>
      </c>
      <c r="DD22" s="178">
        <f t="shared" si="134"/>
        <v>0</v>
      </c>
      <c r="DE22" s="136">
        <v>0</v>
      </c>
      <c r="DF22" s="136">
        <v>0</v>
      </c>
      <c r="DG22" s="136">
        <v>0</v>
      </c>
      <c r="DH22" s="80">
        <v>0</v>
      </c>
      <c r="DI22" s="136">
        <v>0</v>
      </c>
      <c r="DJ22" s="79">
        <f t="shared" si="135"/>
        <v>0</v>
      </c>
      <c r="DK22" s="6">
        <f t="shared" si="136"/>
        <v>13677000</v>
      </c>
      <c r="DL22" s="11">
        <v>13677000</v>
      </c>
      <c r="DM22" s="7">
        <f t="shared" si="137"/>
        <v>0</v>
      </c>
      <c r="DN22" s="178">
        <f t="shared" si="138"/>
        <v>13677000</v>
      </c>
      <c r="DO22" s="136">
        <v>13677000</v>
      </c>
      <c r="DP22" s="136">
        <v>0</v>
      </c>
      <c r="DQ22" s="80">
        <v>0</v>
      </c>
      <c r="DR22" s="11">
        <v>0</v>
      </c>
      <c r="DS22" s="8">
        <f t="shared" si="139"/>
        <v>0</v>
      </c>
      <c r="DT22" s="6">
        <f t="shared" si="140"/>
        <v>0</v>
      </c>
      <c r="DU22" s="11">
        <v>0</v>
      </c>
      <c r="DV22" s="7">
        <f t="shared" si="141"/>
        <v>0</v>
      </c>
      <c r="DW22" s="178">
        <f t="shared" si="142"/>
        <v>0</v>
      </c>
      <c r="DX22" s="80">
        <v>0</v>
      </c>
      <c r="DY22" s="79">
        <f t="shared" si="143"/>
        <v>0</v>
      </c>
      <c r="DZ22" s="135">
        <f t="shared" si="144"/>
        <v>0</v>
      </c>
      <c r="EA22" s="136"/>
      <c r="EB22" s="70">
        <f t="shared" si="145"/>
        <v>0</v>
      </c>
      <c r="EC22" s="109">
        <f t="shared" si="146"/>
        <v>0</v>
      </c>
      <c r="ED22" s="136"/>
      <c r="EE22" s="71"/>
      <c r="EF22" s="71"/>
      <c r="EG22" s="188"/>
      <c r="EH22" s="80"/>
      <c r="EI22" s="468">
        <f t="shared" si="147"/>
        <v>0</v>
      </c>
      <c r="EJ22" s="135">
        <f t="shared" si="148"/>
        <v>0</v>
      </c>
      <c r="EK22" s="136"/>
      <c r="EL22" s="70">
        <f t="shared" si="149"/>
        <v>0</v>
      </c>
      <c r="EM22" s="109">
        <f t="shared" si="150"/>
        <v>0</v>
      </c>
      <c r="EN22" s="71"/>
      <c r="EO22" s="80"/>
      <c r="EP22" s="468">
        <f t="shared" si="151"/>
        <v>0</v>
      </c>
      <c r="EQ22" s="135">
        <f t="shared" si="152"/>
        <v>0</v>
      </c>
      <c r="ER22" s="136"/>
      <c r="ES22" s="70">
        <f t="shared" si="153"/>
        <v>0</v>
      </c>
      <c r="ET22" s="109">
        <f t="shared" si="154"/>
        <v>0</v>
      </c>
      <c r="EU22" s="80"/>
      <c r="EV22" s="468">
        <f t="shared" si="155"/>
        <v>0</v>
      </c>
      <c r="EW22" s="135">
        <f t="shared" si="156"/>
        <v>0</v>
      </c>
      <c r="EX22" s="136"/>
      <c r="EY22" s="70">
        <f t="shared" si="157"/>
        <v>0</v>
      </c>
      <c r="EZ22" s="109">
        <f t="shared" si="158"/>
        <v>0</v>
      </c>
      <c r="FA22" s="71"/>
      <c r="FB22" s="80"/>
      <c r="FC22" s="468">
        <f t="shared" si="159"/>
        <v>0</v>
      </c>
      <c r="FD22" s="135">
        <f t="shared" si="160"/>
        <v>0</v>
      </c>
      <c r="FE22" s="136"/>
      <c r="FF22" s="70">
        <f t="shared" si="161"/>
        <v>0</v>
      </c>
      <c r="FG22" s="109">
        <f t="shared" si="162"/>
        <v>0</v>
      </c>
      <c r="FH22" s="80"/>
      <c r="FI22" s="468">
        <f t="shared" si="163"/>
        <v>0</v>
      </c>
      <c r="FJ22" s="6">
        <f t="shared" si="164"/>
        <v>187770000</v>
      </c>
      <c r="FK22" s="22">
        <f t="shared" si="165"/>
        <v>174093000</v>
      </c>
      <c r="FL22" s="138">
        <f t="shared" si="166"/>
        <v>13677000</v>
      </c>
      <c r="FM22" s="64">
        <f t="shared" si="167"/>
        <v>0</v>
      </c>
      <c r="FN22" s="64">
        <f t="shared" si="168"/>
        <v>0</v>
      </c>
      <c r="FO22" s="9">
        <f t="shared" si="169"/>
        <v>184270000</v>
      </c>
      <c r="FP22" s="64">
        <f t="shared" si="170"/>
        <v>170593000</v>
      </c>
      <c r="FQ22" s="118">
        <f t="shared" si="199"/>
        <v>90001000</v>
      </c>
      <c r="FR22" s="118">
        <f t="shared" si="171"/>
        <v>80592000</v>
      </c>
      <c r="FS22" s="284" t="str">
        <f t="shared" si="172"/>
        <v/>
      </c>
      <c r="FT22" s="189">
        <f t="shared" si="173"/>
        <v>13677000</v>
      </c>
      <c r="FU22" s="190">
        <f t="shared" si="200"/>
        <v>13677000</v>
      </c>
      <c r="FV22" s="190">
        <f t="shared" si="174"/>
        <v>0</v>
      </c>
      <c r="FW22" s="284" t="str">
        <f t="shared" si="175"/>
        <v/>
      </c>
      <c r="FX22" s="64">
        <f t="shared" si="176"/>
        <v>0</v>
      </c>
      <c r="FY22" s="189">
        <f t="shared" si="177"/>
        <v>0</v>
      </c>
      <c r="FZ22" s="189">
        <f t="shared" si="178"/>
        <v>0</v>
      </c>
      <c r="GA22" s="284" t="str">
        <f t="shared" si="179"/>
        <v/>
      </c>
      <c r="GB22" s="64">
        <f t="shared" si="180"/>
        <v>0</v>
      </c>
      <c r="GC22" s="189">
        <f t="shared" si="201"/>
        <v>0</v>
      </c>
      <c r="GD22" s="189">
        <f t="shared" si="181"/>
        <v>0</v>
      </c>
      <c r="GE22" s="284" t="str">
        <f t="shared" si="182"/>
        <v/>
      </c>
      <c r="GF22" s="285" t="str">
        <f t="shared" si="183"/>
        <v/>
      </c>
      <c r="GG22" s="6">
        <f t="shared" si="184"/>
        <v>0</v>
      </c>
      <c r="GH22" s="22">
        <f t="shared" si="185"/>
        <v>0</v>
      </c>
      <c r="GI22" s="138">
        <f t="shared" si="186"/>
        <v>0</v>
      </c>
      <c r="GJ22" s="9">
        <f t="shared" si="187"/>
        <v>3500000</v>
      </c>
      <c r="GK22" s="64">
        <f t="shared" si="188"/>
        <v>3500000</v>
      </c>
      <c r="GL22" s="286" t="str">
        <f t="shared" si="189"/>
        <v/>
      </c>
      <c r="GM22" s="64">
        <f t="shared" si="190"/>
        <v>0</v>
      </c>
      <c r="GN22" s="284" t="str">
        <f t="shared" si="191"/>
        <v/>
      </c>
      <c r="GO22" s="64">
        <f t="shared" si="192"/>
        <v>0</v>
      </c>
      <c r="GP22" s="284" t="str">
        <f t="shared" si="193"/>
        <v/>
      </c>
      <c r="GQ22" s="64">
        <f t="shared" si="194"/>
        <v>0</v>
      </c>
      <c r="GR22" s="284" t="str">
        <f t="shared" si="195"/>
        <v/>
      </c>
      <c r="GS22" s="479" t="str">
        <f t="shared" si="196"/>
        <v/>
      </c>
      <c r="GT22" s="496">
        <f t="shared" si="197"/>
        <v>3500000</v>
      </c>
      <c r="GU22" s="501">
        <f t="shared" si="202"/>
        <v>0</v>
      </c>
      <c r="GV22" s="491">
        <v>0</v>
      </c>
      <c r="GW22" s="491">
        <v>0</v>
      </c>
      <c r="GX22" s="501">
        <f t="shared" si="198"/>
        <v>3500000</v>
      </c>
      <c r="GY22" s="491">
        <v>3500000</v>
      </c>
      <c r="GZ22" s="491">
        <v>0</v>
      </c>
      <c r="HA22" s="491">
        <v>0</v>
      </c>
      <c r="HB22" s="495">
        <v>0</v>
      </c>
      <c r="HD22" s="325">
        <f t="shared" si="101"/>
        <v>80592000</v>
      </c>
    </row>
    <row r="23" spans="1:212" s="60" customFormat="1" ht="14.25" hidden="1" thickBot="1" x14ac:dyDescent="0.45">
      <c r="A23" s="283" t="s">
        <v>325</v>
      </c>
      <c r="B23" s="281" t="s">
        <v>324</v>
      </c>
      <c r="C23" s="282" t="s">
        <v>280</v>
      </c>
      <c r="D23" s="19">
        <v>0</v>
      </c>
      <c r="E23" s="19">
        <v>62741000</v>
      </c>
      <c r="F23" s="19">
        <v>60017000</v>
      </c>
      <c r="G23" s="19">
        <v>0</v>
      </c>
      <c r="H23" s="19">
        <v>0</v>
      </c>
      <c r="I23" s="19">
        <v>0</v>
      </c>
      <c r="J23" s="19">
        <v>12759000</v>
      </c>
      <c r="K23" s="19">
        <v>0</v>
      </c>
      <c r="L23" s="19"/>
      <c r="M23" s="19"/>
      <c r="N23" s="19"/>
      <c r="O23" s="19"/>
      <c r="P23" s="19"/>
      <c r="Q23" s="8">
        <f t="shared" si="102"/>
        <v>135517000</v>
      </c>
      <c r="R23" s="12">
        <v>0</v>
      </c>
      <c r="S23" s="68">
        <v>62741000</v>
      </c>
      <c r="T23" s="68">
        <v>0</v>
      </c>
      <c r="U23" s="68">
        <v>0</v>
      </c>
      <c r="V23" s="68">
        <v>403000</v>
      </c>
      <c r="W23" s="13">
        <v>0</v>
      </c>
      <c r="X23" s="69">
        <v>0</v>
      </c>
      <c r="Y23" s="69">
        <v>0</v>
      </c>
      <c r="Z23" s="69">
        <v>12759000</v>
      </c>
      <c r="AA23" s="69">
        <v>0</v>
      </c>
      <c r="AB23" s="69"/>
      <c r="AC23" s="69"/>
      <c r="AD23" s="69"/>
      <c r="AE23" s="69"/>
      <c r="AF23" s="69"/>
      <c r="AG23" s="10">
        <f t="shared" si="103"/>
        <v>75903000</v>
      </c>
      <c r="AH23" s="6">
        <f t="shared" si="104"/>
        <v>0</v>
      </c>
      <c r="AI23" s="11">
        <v>0</v>
      </c>
      <c r="AJ23" s="7">
        <f t="shared" si="105"/>
        <v>0</v>
      </c>
      <c r="AK23" s="70">
        <f t="shared" si="106"/>
        <v>0</v>
      </c>
      <c r="AL23" s="71">
        <v>0</v>
      </c>
      <c r="AM23" s="71">
        <v>0</v>
      </c>
      <c r="AN23" s="71">
        <v>0</v>
      </c>
      <c r="AO23" s="71">
        <v>0</v>
      </c>
      <c r="AP23" s="71">
        <v>0</v>
      </c>
      <c r="AQ23" s="80">
        <v>0</v>
      </c>
      <c r="AR23" s="71">
        <v>0</v>
      </c>
      <c r="AS23" s="10">
        <f t="shared" si="107"/>
        <v>0</v>
      </c>
      <c r="AT23" s="6">
        <f t="shared" si="108"/>
        <v>62741000</v>
      </c>
      <c r="AU23" s="11">
        <v>62741000</v>
      </c>
      <c r="AV23" s="7">
        <f t="shared" si="109"/>
        <v>0</v>
      </c>
      <c r="AW23" s="70">
        <f t="shared" si="110"/>
        <v>62741000</v>
      </c>
      <c r="AX23" s="136">
        <v>62741000</v>
      </c>
      <c r="AY23" s="136">
        <v>0</v>
      </c>
      <c r="AZ23" s="136">
        <v>0</v>
      </c>
      <c r="BA23" s="136">
        <v>0</v>
      </c>
      <c r="BB23" s="80">
        <v>0</v>
      </c>
      <c r="BC23" s="136">
        <v>0</v>
      </c>
      <c r="BD23" s="79">
        <f t="shared" si="111"/>
        <v>0</v>
      </c>
      <c r="BE23" s="6">
        <f t="shared" si="112"/>
        <v>0</v>
      </c>
      <c r="BF23" s="11">
        <v>0</v>
      </c>
      <c r="BG23" s="7">
        <f t="shared" si="113"/>
        <v>0</v>
      </c>
      <c r="BH23" s="178">
        <f t="shared" si="114"/>
        <v>0</v>
      </c>
      <c r="BI23" s="136">
        <v>0</v>
      </c>
      <c r="BJ23" s="136">
        <v>0</v>
      </c>
      <c r="BK23" s="136">
        <v>0</v>
      </c>
      <c r="BL23" s="80">
        <v>0</v>
      </c>
      <c r="BM23" s="136">
        <v>0</v>
      </c>
      <c r="BN23" s="79">
        <f t="shared" si="115"/>
        <v>0</v>
      </c>
      <c r="BO23" s="6">
        <f t="shared" si="116"/>
        <v>0</v>
      </c>
      <c r="BP23" s="11">
        <v>0</v>
      </c>
      <c r="BQ23" s="7">
        <f t="shared" si="117"/>
        <v>0</v>
      </c>
      <c r="BR23" s="178">
        <f t="shared" si="118"/>
        <v>0</v>
      </c>
      <c r="BS23" s="136">
        <v>0</v>
      </c>
      <c r="BT23" s="136">
        <v>0</v>
      </c>
      <c r="BU23" s="80">
        <v>0</v>
      </c>
      <c r="BV23" s="136">
        <v>0</v>
      </c>
      <c r="BW23" s="79">
        <f t="shared" si="119"/>
        <v>0</v>
      </c>
      <c r="BX23" s="6">
        <f t="shared" si="120"/>
        <v>403000</v>
      </c>
      <c r="BY23" s="11">
        <v>403000</v>
      </c>
      <c r="BZ23" s="7">
        <f t="shared" si="121"/>
        <v>0</v>
      </c>
      <c r="CA23" s="178">
        <f t="shared" si="122"/>
        <v>403000</v>
      </c>
      <c r="CB23" s="80">
        <v>403000</v>
      </c>
      <c r="CC23" s="79">
        <f t="shared" si="123"/>
        <v>0</v>
      </c>
      <c r="CD23" s="9">
        <f t="shared" si="124"/>
        <v>0</v>
      </c>
      <c r="CE23" s="13"/>
      <c r="CF23" s="21">
        <f t="shared" si="125"/>
        <v>0</v>
      </c>
      <c r="CG23" s="70">
        <f t="shared" si="126"/>
        <v>0</v>
      </c>
      <c r="CH23" s="71"/>
      <c r="CI23" s="136"/>
      <c r="CJ23" s="136"/>
      <c r="CK23" s="136"/>
      <c r="CL23" s="177"/>
      <c r="CM23" s="80"/>
      <c r="CN23" s="136"/>
      <c r="CO23" s="20">
        <f t="shared" si="127"/>
        <v>0</v>
      </c>
      <c r="CP23" s="107">
        <f t="shared" si="128"/>
        <v>0</v>
      </c>
      <c r="CQ23" s="13"/>
      <c r="CR23" s="108">
        <f t="shared" si="129"/>
        <v>0</v>
      </c>
      <c r="CS23" s="109">
        <f t="shared" si="130"/>
        <v>0</v>
      </c>
      <c r="CT23" s="136"/>
      <c r="CU23" s="136"/>
      <c r="CV23" s="136"/>
      <c r="CW23" s="177"/>
      <c r="CX23" s="80"/>
      <c r="CY23" s="13"/>
      <c r="CZ23" s="110">
        <f t="shared" si="131"/>
        <v>0</v>
      </c>
      <c r="DA23" s="6">
        <f t="shared" si="132"/>
        <v>0</v>
      </c>
      <c r="DB23" s="11">
        <v>0</v>
      </c>
      <c r="DC23" s="7">
        <f t="shared" si="133"/>
        <v>0</v>
      </c>
      <c r="DD23" s="178">
        <f t="shared" si="134"/>
        <v>0</v>
      </c>
      <c r="DE23" s="136">
        <v>0</v>
      </c>
      <c r="DF23" s="136">
        <v>0</v>
      </c>
      <c r="DG23" s="136">
        <v>0</v>
      </c>
      <c r="DH23" s="80">
        <v>0</v>
      </c>
      <c r="DI23" s="136">
        <v>0</v>
      </c>
      <c r="DJ23" s="79">
        <f t="shared" si="135"/>
        <v>0</v>
      </c>
      <c r="DK23" s="6">
        <f t="shared" si="136"/>
        <v>12759000</v>
      </c>
      <c r="DL23" s="11">
        <v>12759000</v>
      </c>
      <c r="DM23" s="7">
        <f t="shared" si="137"/>
        <v>0</v>
      </c>
      <c r="DN23" s="178">
        <f t="shared" si="138"/>
        <v>12759000</v>
      </c>
      <c r="DO23" s="136">
        <v>12759000</v>
      </c>
      <c r="DP23" s="136">
        <v>0</v>
      </c>
      <c r="DQ23" s="80">
        <v>0</v>
      </c>
      <c r="DR23" s="11">
        <v>0</v>
      </c>
      <c r="DS23" s="8">
        <f t="shared" si="139"/>
        <v>0</v>
      </c>
      <c r="DT23" s="6">
        <f t="shared" si="140"/>
        <v>0</v>
      </c>
      <c r="DU23" s="11">
        <v>0</v>
      </c>
      <c r="DV23" s="7">
        <f t="shared" si="141"/>
        <v>0</v>
      </c>
      <c r="DW23" s="178">
        <f t="shared" si="142"/>
        <v>0</v>
      </c>
      <c r="DX23" s="80">
        <v>0</v>
      </c>
      <c r="DY23" s="79">
        <f t="shared" si="143"/>
        <v>0</v>
      </c>
      <c r="DZ23" s="135">
        <f t="shared" si="144"/>
        <v>0</v>
      </c>
      <c r="EA23" s="136"/>
      <c r="EB23" s="70">
        <f t="shared" si="145"/>
        <v>0</v>
      </c>
      <c r="EC23" s="109">
        <f t="shared" si="146"/>
        <v>0</v>
      </c>
      <c r="ED23" s="136"/>
      <c r="EE23" s="71"/>
      <c r="EF23" s="71"/>
      <c r="EG23" s="188"/>
      <c r="EH23" s="80"/>
      <c r="EI23" s="468">
        <f t="shared" si="147"/>
        <v>0</v>
      </c>
      <c r="EJ23" s="135">
        <f t="shared" si="148"/>
        <v>0</v>
      </c>
      <c r="EK23" s="136"/>
      <c r="EL23" s="70">
        <f t="shared" si="149"/>
        <v>0</v>
      </c>
      <c r="EM23" s="109">
        <f t="shared" si="150"/>
        <v>0</v>
      </c>
      <c r="EN23" s="71"/>
      <c r="EO23" s="80"/>
      <c r="EP23" s="468">
        <f t="shared" si="151"/>
        <v>0</v>
      </c>
      <c r="EQ23" s="135">
        <f t="shared" si="152"/>
        <v>0</v>
      </c>
      <c r="ER23" s="136"/>
      <c r="ES23" s="70">
        <f t="shared" si="153"/>
        <v>0</v>
      </c>
      <c r="ET23" s="109">
        <f t="shared" si="154"/>
        <v>0</v>
      </c>
      <c r="EU23" s="80"/>
      <c r="EV23" s="468">
        <f t="shared" si="155"/>
        <v>0</v>
      </c>
      <c r="EW23" s="135">
        <f t="shared" si="156"/>
        <v>0</v>
      </c>
      <c r="EX23" s="136"/>
      <c r="EY23" s="70">
        <f t="shared" si="157"/>
        <v>0</v>
      </c>
      <c r="EZ23" s="109">
        <f t="shared" si="158"/>
        <v>0</v>
      </c>
      <c r="FA23" s="71"/>
      <c r="FB23" s="80"/>
      <c r="FC23" s="468">
        <f t="shared" si="159"/>
        <v>0</v>
      </c>
      <c r="FD23" s="135">
        <f t="shared" si="160"/>
        <v>0</v>
      </c>
      <c r="FE23" s="136"/>
      <c r="FF23" s="70">
        <f t="shared" si="161"/>
        <v>0</v>
      </c>
      <c r="FG23" s="109">
        <f t="shared" si="162"/>
        <v>0</v>
      </c>
      <c r="FH23" s="80"/>
      <c r="FI23" s="468">
        <f t="shared" si="163"/>
        <v>0</v>
      </c>
      <c r="FJ23" s="6">
        <f t="shared" si="164"/>
        <v>75903000</v>
      </c>
      <c r="FK23" s="22">
        <f t="shared" si="165"/>
        <v>63144000</v>
      </c>
      <c r="FL23" s="138">
        <f t="shared" si="166"/>
        <v>12759000</v>
      </c>
      <c r="FM23" s="64">
        <f t="shared" si="167"/>
        <v>0</v>
      </c>
      <c r="FN23" s="64">
        <f t="shared" si="168"/>
        <v>0</v>
      </c>
      <c r="FO23" s="9">
        <f t="shared" si="169"/>
        <v>75903000</v>
      </c>
      <c r="FP23" s="64">
        <f t="shared" si="170"/>
        <v>63144000</v>
      </c>
      <c r="FQ23" s="118">
        <f t="shared" si="199"/>
        <v>62741000</v>
      </c>
      <c r="FR23" s="118">
        <f t="shared" si="171"/>
        <v>403000</v>
      </c>
      <c r="FS23" s="284" t="str">
        <f t="shared" si="172"/>
        <v/>
      </c>
      <c r="FT23" s="189">
        <f t="shared" si="173"/>
        <v>12759000</v>
      </c>
      <c r="FU23" s="190">
        <f t="shared" si="200"/>
        <v>12759000</v>
      </c>
      <c r="FV23" s="190">
        <f t="shared" si="174"/>
        <v>0</v>
      </c>
      <c r="FW23" s="284" t="str">
        <f t="shared" si="175"/>
        <v/>
      </c>
      <c r="FX23" s="64">
        <f t="shared" si="176"/>
        <v>0</v>
      </c>
      <c r="FY23" s="189">
        <f t="shared" si="177"/>
        <v>0</v>
      </c>
      <c r="FZ23" s="189">
        <f t="shared" si="178"/>
        <v>0</v>
      </c>
      <c r="GA23" s="284" t="str">
        <f t="shared" si="179"/>
        <v/>
      </c>
      <c r="GB23" s="64">
        <f t="shared" si="180"/>
        <v>0</v>
      </c>
      <c r="GC23" s="189">
        <f t="shared" si="201"/>
        <v>0</v>
      </c>
      <c r="GD23" s="189">
        <f t="shared" si="181"/>
        <v>0</v>
      </c>
      <c r="GE23" s="284" t="str">
        <f t="shared" si="182"/>
        <v/>
      </c>
      <c r="GF23" s="285" t="str">
        <f t="shared" si="183"/>
        <v/>
      </c>
      <c r="GG23" s="6">
        <f t="shared" si="184"/>
        <v>0</v>
      </c>
      <c r="GH23" s="22">
        <f t="shared" si="185"/>
        <v>0</v>
      </c>
      <c r="GI23" s="138">
        <f t="shared" si="186"/>
        <v>0</v>
      </c>
      <c r="GJ23" s="9">
        <f t="shared" si="187"/>
        <v>0</v>
      </c>
      <c r="GK23" s="64">
        <f t="shared" si="188"/>
        <v>0</v>
      </c>
      <c r="GL23" s="286" t="str">
        <f t="shared" si="189"/>
        <v/>
      </c>
      <c r="GM23" s="64">
        <f t="shared" si="190"/>
        <v>0</v>
      </c>
      <c r="GN23" s="284" t="str">
        <f t="shared" si="191"/>
        <v/>
      </c>
      <c r="GO23" s="64">
        <f t="shared" si="192"/>
        <v>0</v>
      </c>
      <c r="GP23" s="284" t="str">
        <f t="shared" si="193"/>
        <v/>
      </c>
      <c r="GQ23" s="64">
        <f t="shared" si="194"/>
        <v>0</v>
      </c>
      <c r="GR23" s="284" t="str">
        <f t="shared" si="195"/>
        <v/>
      </c>
      <c r="GS23" s="479" t="str">
        <f t="shared" si="196"/>
        <v/>
      </c>
      <c r="GT23" s="496">
        <f t="shared" si="197"/>
        <v>0</v>
      </c>
      <c r="GU23" s="501">
        <f t="shared" si="202"/>
        <v>0</v>
      </c>
      <c r="GV23" s="491">
        <v>0</v>
      </c>
      <c r="GW23" s="491">
        <v>0</v>
      </c>
      <c r="GX23" s="501">
        <f t="shared" si="198"/>
        <v>0</v>
      </c>
      <c r="GY23" s="491">
        <v>0</v>
      </c>
      <c r="GZ23" s="491">
        <v>0</v>
      </c>
      <c r="HA23" s="491">
        <v>0</v>
      </c>
      <c r="HB23" s="495">
        <v>0</v>
      </c>
      <c r="HD23" s="325">
        <f t="shared" si="101"/>
        <v>403000</v>
      </c>
    </row>
    <row r="24" spans="1:212" s="60" customFormat="1" ht="14.25" hidden="1" thickBot="1" x14ac:dyDescent="0.45">
      <c r="A24" s="283" t="s">
        <v>327</v>
      </c>
      <c r="B24" s="281" t="s">
        <v>326</v>
      </c>
      <c r="C24" s="282" t="s">
        <v>280</v>
      </c>
      <c r="D24" s="19">
        <v>0</v>
      </c>
      <c r="E24" s="19">
        <v>6000</v>
      </c>
      <c r="F24" s="19">
        <v>65823000</v>
      </c>
      <c r="G24" s="19">
        <v>0</v>
      </c>
      <c r="H24" s="19">
        <v>0</v>
      </c>
      <c r="I24" s="19">
        <v>0</v>
      </c>
      <c r="J24" s="19">
        <v>3455000</v>
      </c>
      <c r="K24" s="19">
        <v>0</v>
      </c>
      <c r="L24" s="19"/>
      <c r="M24" s="19"/>
      <c r="N24" s="19"/>
      <c r="O24" s="19"/>
      <c r="P24" s="19"/>
      <c r="Q24" s="8">
        <f t="shared" si="102"/>
        <v>69284000</v>
      </c>
      <c r="R24" s="12">
        <v>0</v>
      </c>
      <c r="S24" s="68">
        <v>0</v>
      </c>
      <c r="T24" s="68">
        <v>0</v>
      </c>
      <c r="U24" s="68">
        <v>6000</v>
      </c>
      <c r="V24" s="68">
        <v>9823000</v>
      </c>
      <c r="W24" s="13">
        <v>0</v>
      </c>
      <c r="X24" s="69">
        <v>0</v>
      </c>
      <c r="Y24" s="69">
        <v>0</v>
      </c>
      <c r="Z24" s="69">
        <v>3455000</v>
      </c>
      <c r="AA24" s="69">
        <v>0</v>
      </c>
      <c r="AB24" s="69"/>
      <c r="AC24" s="69"/>
      <c r="AD24" s="69"/>
      <c r="AE24" s="69"/>
      <c r="AF24" s="69"/>
      <c r="AG24" s="10">
        <f t="shared" si="103"/>
        <v>13284000</v>
      </c>
      <c r="AH24" s="6">
        <f t="shared" si="104"/>
        <v>0</v>
      </c>
      <c r="AI24" s="11">
        <v>0</v>
      </c>
      <c r="AJ24" s="7">
        <f t="shared" si="105"/>
        <v>0</v>
      </c>
      <c r="AK24" s="70">
        <f t="shared" si="106"/>
        <v>0</v>
      </c>
      <c r="AL24" s="71">
        <v>0</v>
      </c>
      <c r="AM24" s="71">
        <v>0</v>
      </c>
      <c r="AN24" s="71">
        <v>0</v>
      </c>
      <c r="AO24" s="71">
        <v>0</v>
      </c>
      <c r="AP24" s="71">
        <v>0</v>
      </c>
      <c r="AQ24" s="80">
        <v>0</v>
      </c>
      <c r="AR24" s="71">
        <v>0</v>
      </c>
      <c r="AS24" s="10">
        <f t="shared" si="107"/>
        <v>0</v>
      </c>
      <c r="AT24" s="6">
        <f t="shared" si="108"/>
        <v>0</v>
      </c>
      <c r="AU24" s="11">
        <v>0</v>
      </c>
      <c r="AV24" s="7">
        <f t="shared" si="109"/>
        <v>0</v>
      </c>
      <c r="AW24" s="70">
        <f t="shared" si="110"/>
        <v>0</v>
      </c>
      <c r="AX24" s="136">
        <v>0</v>
      </c>
      <c r="AY24" s="136">
        <v>0</v>
      </c>
      <c r="AZ24" s="136">
        <v>0</v>
      </c>
      <c r="BA24" s="136">
        <v>0</v>
      </c>
      <c r="BB24" s="80">
        <v>0</v>
      </c>
      <c r="BC24" s="136">
        <v>0</v>
      </c>
      <c r="BD24" s="79">
        <f t="shared" si="111"/>
        <v>0</v>
      </c>
      <c r="BE24" s="6">
        <f t="shared" si="112"/>
        <v>0</v>
      </c>
      <c r="BF24" s="11">
        <v>0</v>
      </c>
      <c r="BG24" s="7">
        <f t="shared" si="113"/>
        <v>0</v>
      </c>
      <c r="BH24" s="178">
        <f t="shared" si="114"/>
        <v>0</v>
      </c>
      <c r="BI24" s="136">
        <v>0</v>
      </c>
      <c r="BJ24" s="136">
        <v>0</v>
      </c>
      <c r="BK24" s="136">
        <v>0</v>
      </c>
      <c r="BL24" s="80">
        <v>0</v>
      </c>
      <c r="BM24" s="136">
        <v>0</v>
      </c>
      <c r="BN24" s="79">
        <f t="shared" si="115"/>
        <v>0</v>
      </c>
      <c r="BO24" s="6">
        <f t="shared" si="116"/>
        <v>6000</v>
      </c>
      <c r="BP24" s="11">
        <v>6000</v>
      </c>
      <c r="BQ24" s="7">
        <f t="shared" si="117"/>
        <v>0</v>
      </c>
      <c r="BR24" s="178">
        <f t="shared" si="118"/>
        <v>0</v>
      </c>
      <c r="BS24" s="136">
        <v>0</v>
      </c>
      <c r="BT24" s="136">
        <v>0</v>
      </c>
      <c r="BU24" s="80">
        <v>0</v>
      </c>
      <c r="BV24" s="136">
        <v>0</v>
      </c>
      <c r="BW24" s="79">
        <f t="shared" si="119"/>
        <v>6000</v>
      </c>
      <c r="BX24" s="6">
        <f t="shared" si="120"/>
        <v>9823000</v>
      </c>
      <c r="BY24" s="11">
        <v>9823000</v>
      </c>
      <c r="BZ24" s="7">
        <f t="shared" si="121"/>
        <v>0</v>
      </c>
      <c r="CA24" s="178">
        <f t="shared" si="122"/>
        <v>0</v>
      </c>
      <c r="CB24" s="80">
        <v>0</v>
      </c>
      <c r="CC24" s="79">
        <f t="shared" si="123"/>
        <v>9823000</v>
      </c>
      <c r="CD24" s="9">
        <f t="shared" si="124"/>
        <v>0</v>
      </c>
      <c r="CE24" s="13"/>
      <c r="CF24" s="21">
        <f t="shared" si="125"/>
        <v>0</v>
      </c>
      <c r="CG24" s="70">
        <f t="shared" si="126"/>
        <v>0</v>
      </c>
      <c r="CH24" s="71"/>
      <c r="CI24" s="136"/>
      <c r="CJ24" s="136"/>
      <c r="CK24" s="136"/>
      <c r="CL24" s="177"/>
      <c r="CM24" s="80"/>
      <c r="CN24" s="136"/>
      <c r="CO24" s="20">
        <f t="shared" si="127"/>
        <v>0</v>
      </c>
      <c r="CP24" s="107">
        <f t="shared" si="128"/>
        <v>0</v>
      </c>
      <c r="CQ24" s="13"/>
      <c r="CR24" s="108">
        <f t="shared" si="129"/>
        <v>0</v>
      </c>
      <c r="CS24" s="109">
        <f t="shared" si="130"/>
        <v>0</v>
      </c>
      <c r="CT24" s="136"/>
      <c r="CU24" s="136"/>
      <c r="CV24" s="136"/>
      <c r="CW24" s="177"/>
      <c r="CX24" s="80"/>
      <c r="CY24" s="13"/>
      <c r="CZ24" s="110">
        <f t="shared" si="131"/>
        <v>0</v>
      </c>
      <c r="DA24" s="6">
        <f t="shared" si="132"/>
        <v>0</v>
      </c>
      <c r="DB24" s="11">
        <v>0</v>
      </c>
      <c r="DC24" s="7">
        <f t="shared" si="133"/>
        <v>0</v>
      </c>
      <c r="DD24" s="178">
        <f t="shared" si="134"/>
        <v>0</v>
      </c>
      <c r="DE24" s="136">
        <v>0</v>
      </c>
      <c r="DF24" s="136">
        <v>0</v>
      </c>
      <c r="DG24" s="136">
        <v>0</v>
      </c>
      <c r="DH24" s="80">
        <v>0</v>
      </c>
      <c r="DI24" s="136">
        <v>0</v>
      </c>
      <c r="DJ24" s="79">
        <f t="shared" si="135"/>
        <v>0</v>
      </c>
      <c r="DK24" s="6">
        <f t="shared" si="136"/>
        <v>3455000</v>
      </c>
      <c r="DL24" s="11">
        <v>3455000</v>
      </c>
      <c r="DM24" s="7">
        <f t="shared" si="137"/>
        <v>0</v>
      </c>
      <c r="DN24" s="178">
        <f t="shared" si="138"/>
        <v>0</v>
      </c>
      <c r="DO24" s="136">
        <v>0</v>
      </c>
      <c r="DP24" s="136">
        <v>0</v>
      </c>
      <c r="DQ24" s="80">
        <v>0</v>
      </c>
      <c r="DR24" s="11">
        <v>0</v>
      </c>
      <c r="DS24" s="8">
        <f t="shared" si="139"/>
        <v>3455000</v>
      </c>
      <c r="DT24" s="6">
        <f t="shared" si="140"/>
        <v>0</v>
      </c>
      <c r="DU24" s="11">
        <v>0</v>
      </c>
      <c r="DV24" s="7">
        <f t="shared" si="141"/>
        <v>0</v>
      </c>
      <c r="DW24" s="178">
        <f t="shared" si="142"/>
        <v>0</v>
      </c>
      <c r="DX24" s="80">
        <v>0</v>
      </c>
      <c r="DY24" s="79">
        <f t="shared" si="143"/>
        <v>0</v>
      </c>
      <c r="DZ24" s="135">
        <f t="shared" si="144"/>
        <v>0</v>
      </c>
      <c r="EA24" s="136"/>
      <c r="EB24" s="70">
        <f t="shared" si="145"/>
        <v>0</v>
      </c>
      <c r="EC24" s="109">
        <f t="shared" si="146"/>
        <v>0</v>
      </c>
      <c r="ED24" s="136"/>
      <c r="EE24" s="71"/>
      <c r="EF24" s="71"/>
      <c r="EG24" s="188"/>
      <c r="EH24" s="80"/>
      <c r="EI24" s="468">
        <f t="shared" si="147"/>
        <v>0</v>
      </c>
      <c r="EJ24" s="135">
        <f t="shared" si="148"/>
        <v>0</v>
      </c>
      <c r="EK24" s="136"/>
      <c r="EL24" s="70">
        <f t="shared" si="149"/>
        <v>0</v>
      </c>
      <c r="EM24" s="109">
        <f t="shared" si="150"/>
        <v>0</v>
      </c>
      <c r="EN24" s="71"/>
      <c r="EO24" s="80"/>
      <c r="EP24" s="468">
        <f t="shared" si="151"/>
        <v>0</v>
      </c>
      <c r="EQ24" s="135">
        <f t="shared" si="152"/>
        <v>0</v>
      </c>
      <c r="ER24" s="136"/>
      <c r="ES24" s="70">
        <f t="shared" si="153"/>
        <v>0</v>
      </c>
      <c r="ET24" s="109">
        <f t="shared" si="154"/>
        <v>0</v>
      </c>
      <c r="EU24" s="80"/>
      <c r="EV24" s="468">
        <f t="shared" si="155"/>
        <v>0</v>
      </c>
      <c r="EW24" s="135">
        <f t="shared" si="156"/>
        <v>0</v>
      </c>
      <c r="EX24" s="136"/>
      <c r="EY24" s="70">
        <f t="shared" si="157"/>
        <v>0</v>
      </c>
      <c r="EZ24" s="109">
        <f t="shared" si="158"/>
        <v>0</v>
      </c>
      <c r="FA24" s="71"/>
      <c r="FB24" s="80"/>
      <c r="FC24" s="468">
        <f t="shared" si="159"/>
        <v>0</v>
      </c>
      <c r="FD24" s="135">
        <f t="shared" si="160"/>
        <v>0</v>
      </c>
      <c r="FE24" s="136"/>
      <c r="FF24" s="70">
        <f t="shared" si="161"/>
        <v>0</v>
      </c>
      <c r="FG24" s="109">
        <f t="shared" si="162"/>
        <v>0</v>
      </c>
      <c r="FH24" s="80"/>
      <c r="FI24" s="468">
        <f t="shared" si="163"/>
        <v>0</v>
      </c>
      <c r="FJ24" s="6">
        <f t="shared" si="164"/>
        <v>13284000</v>
      </c>
      <c r="FK24" s="22">
        <f t="shared" si="165"/>
        <v>9829000</v>
      </c>
      <c r="FL24" s="138">
        <f t="shared" si="166"/>
        <v>3455000</v>
      </c>
      <c r="FM24" s="64">
        <f t="shared" si="167"/>
        <v>0</v>
      </c>
      <c r="FN24" s="64">
        <f t="shared" si="168"/>
        <v>0</v>
      </c>
      <c r="FO24" s="9">
        <f t="shared" si="169"/>
        <v>0</v>
      </c>
      <c r="FP24" s="64">
        <f t="shared" si="170"/>
        <v>0</v>
      </c>
      <c r="FQ24" s="118">
        <f t="shared" si="199"/>
        <v>0</v>
      </c>
      <c r="FR24" s="118">
        <f t="shared" si="171"/>
        <v>0</v>
      </c>
      <c r="FS24" s="284" t="str">
        <f t="shared" si="172"/>
        <v/>
      </c>
      <c r="FT24" s="189">
        <f t="shared" si="173"/>
        <v>0</v>
      </c>
      <c r="FU24" s="190">
        <f t="shared" si="200"/>
        <v>0</v>
      </c>
      <c r="FV24" s="190">
        <f t="shared" si="174"/>
        <v>0</v>
      </c>
      <c r="FW24" s="284" t="str">
        <f t="shared" si="175"/>
        <v/>
      </c>
      <c r="FX24" s="64">
        <f t="shared" si="176"/>
        <v>0</v>
      </c>
      <c r="FY24" s="189">
        <f t="shared" si="177"/>
        <v>0</v>
      </c>
      <c r="FZ24" s="189">
        <f t="shared" si="178"/>
        <v>0</v>
      </c>
      <c r="GA24" s="284" t="str">
        <f t="shared" si="179"/>
        <v/>
      </c>
      <c r="GB24" s="64">
        <f t="shared" si="180"/>
        <v>0</v>
      </c>
      <c r="GC24" s="189">
        <f t="shared" si="201"/>
        <v>0</v>
      </c>
      <c r="GD24" s="189">
        <f t="shared" si="181"/>
        <v>0</v>
      </c>
      <c r="GE24" s="284" t="str">
        <f t="shared" si="182"/>
        <v/>
      </c>
      <c r="GF24" s="285" t="str">
        <f t="shared" si="183"/>
        <v/>
      </c>
      <c r="GG24" s="6">
        <f t="shared" si="184"/>
        <v>0</v>
      </c>
      <c r="GH24" s="22">
        <f t="shared" si="185"/>
        <v>0</v>
      </c>
      <c r="GI24" s="138">
        <f t="shared" si="186"/>
        <v>0</v>
      </c>
      <c r="GJ24" s="9">
        <f t="shared" si="187"/>
        <v>13284000</v>
      </c>
      <c r="GK24" s="64">
        <f t="shared" si="188"/>
        <v>9829000</v>
      </c>
      <c r="GL24" s="286" t="str">
        <f t="shared" si="189"/>
        <v/>
      </c>
      <c r="GM24" s="64">
        <f t="shared" si="190"/>
        <v>3455000</v>
      </c>
      <c r="GN24" s="284" t="str">
        <f t="shared" si="191"/>
        <v/>
      </c>
      <c r="GO24" s="64">
        <f t="shared" si="192"/>
        <v>0</v>
      </c>
      <c r="GP24" s="284" t="str">
        <f t="shared" si="193"/>
        <v/>
      </c>
      <c r="GQ24" s="64">
        <f t="shared" si="194"/>
        <v>0</v>
      </c>
      <c r="GR24" s="284" t="str">
        <f t="shared" si="195"/>
        <v/>
      </c>
      <c r="GS24" s="479" t="str">
        <f t="shared" si="196"/>
        <v/>
      </c>
      <c r="GT24" s="496">
        <f t="shared" si="197"/>
        <v>0</v>
      </c>
      <c r="GU24" s="501">
        <f t="shared" si="202"/>
        <v>0</v>
      </c>
      <c r="GV24" s="491">
        <v>0</v>
      </c>
      <c r="GW24" s="491">
        <v>0</v>
      </c>
      <c r="GX24" s="501">
        <f t="shared" si="198"/>
        <v>0</v>
      </c>
      <c r="GY24" s="491">
        <v>0</v>
      </c>
      <c r="GZ24" s="491">
        <v>0</v>
      </c>
      <c r="HA24" s="491">
        <v>0</v>
      </c>
      <c r="HB24" s="495">
        <v>0</v>
      </c>
      <c r="HD24" s="325">
        <f t="shared" si="101"/>
        <v>0</v>
      </c>
    </row>
    <row r="25" spans="1:212" s="60" customFormat="1" ht="14.25" hidden="1" thickBot="1" x14ac:dyDescent="0.45">
      <c r="A25" s="283" t="s">
        <v>329</v>
      </c>
      <c r="B25" s="281" t="s">
        <v>328</v>
      </c>
      <c r="C25" s="282" t="s">
        <v>280</v>
      </c>
      <c r="D25" s="19">
        <v>0</v>
      </c>
      <c r="E25" s="19">
        <v>138408000</v>
      </c>
      <c r="F25" s="19">
        <v>136388000</v>
      </c>
      <c r="G25" s="19">
        <v>0</v>
      </c>
      <c r="H25" s="19">
        <v>0</v>
      </c>
      <c r="I25" s="19">
        <v>0</v>
      </c>
      <c r="J25" s="19">
        <v>14140000</v>
      </c>
      <c r="K25" s="19">
        <v>0</v>
      </c>
      <c r="L25" s="19"/>
      <c r="M25" s="19"/>
      <c r="N25" s="19"/>
      <c r="O25" s="19"/>
      <c r="P25" s="19"/>
      <c r="Q25" s="8">
        <f t="shared" si="102"/>
        <v>288936000</v>
      </c>
      <c r="R25" s="12">
        <v>0</v>
      </c>
      <c r="S25" s="68">
        <v>138408000</v>
      </c>
      <c r="T25" s="68">
        <v>0</v>
      </c>
      <c r="U25" s="68">
        <v>0</v>
      </c>
      <c r="V25" s="68">
        <v>56388000</v>
      </c>
      <c r="W25" s="13">
        <v>0</v>
      </c>
      <c r="X25" s="69">
        <v>0</v>
      </c>
      <c r="Y25" s="69">
        <v>0</v>
      </c>
      <c r="Z25" s="69">
        <v>14140000</v>
      </c>
      <c r="AA25" s="69">
        <v>0</v>
      </c>
      <c r="AB25" s="69"/>
      <c r="AC25" s="69"/>
      <c r="AD25" s="69"/>
      <c r="AE25" s="69"/>
      <c r="AF25" s="69"/>
      <c r="AG25" s="10">
        <f t="shared" si="103"/>
        <v>208936000</v>
      </c>
      <c r="AH25" s="6">
        <f t="shared" si="104"/>
        <v>0</v>
      </c>
      <c r="AI25" s="11">
        <v>0</v>
      </c>
      <c r="AJ25" s="7">
        <f t="shared" si="105"/>
        <v>0</v>
      </c>
      <c r="AK25" s="70">
        <f t="shared" si="106"/>
        <v>0</v>
      </c>
      <c r="AL25" s="71">
        <v>0</v>
      </c>
      <c r="AM25" s="71">
        <v>0</v>
      </c>
      <c r="AN25" s="71">
        <v>0</v>
      </c>
      <c r="AO25" s="71">
        <v>0</v>
      </c>
      <c r="AP25" s="71">
        <v>0</v>
      </c>
      <c r="AQ25" s="80">
        <v>0</v>
      </c>
      <c r="AR25" s="71">
        <v>0</v>
      </c>
      <c r="AS25" s="10">
        <f t="shared" si="107"/>
        <v>0</v>
      </c>
      <c r="AT25" s="6">
        <f t="shared" si="108"/>
        <v>138408000</v>
      </c>
      <c r="AU25" s="11">
        <v>138408000</v>
      </c>
      <c r="AV25" s="7">
        <f t="shared" si="109"/>
        <v>0</v>
      </c>
      <c r="AW25" s="70">
        <f t="shared" si="110"/>
        <v>138408000</v>
      </c>
      <c r="AX25" s="136">
        <v>100000000</v>
      </c>
      <c r="AY25" s="136">
        <v>0</v>
      </c>
      <c r="AZ25" s="136">
        <v>38408000</v>
      </c>
      <c r="BA25" s="136">
        <v>0</v>
      </c>
      <c r="BB25" s="80">
        <v>0</v>
      </c>
      <c r="BC25" s="136">
        <v>0</v>
      </c>
      <c r="BD25" s="79">
        <f t="shared" si="111"/>
        <v>0</v>
      </c>
      <c r="BE25" s="6">
        <f t="shared" si="112"/>
        <v>0</v>
      </c>
      <c r="BF25" s="11">
        <v>0</v>
      </c>
      <c r="BG25" s="7">
        <f t="shared" si="113"/>
        <v>0</v>
      </c>
      <c r="BH25" s="178">
        <f t="shared" si="114"/>
        <v>0</v>
      </c>
      <c r="BI25" s="136">
        <v>0</v>
      </c>
      <c r="BJ25" s="136">
        <v>0</v>
      </c>
      <c r="BK25" s="136">
        <v>0</v>
      </c>
      <c r="BL25" s="80">
        <v>0</v>
      </c>
      <c r="BM25" s="136">
        <v>0</v>
      </c>
      <c r="BN25" s="79">
        <f t="shared" si="115"/>
        <v>0</v>
      </c>
      <c r="BO25" s="6">
        <f t="shared" si="116"/>
        <v>0</v>
      </c>
      <c r="BP25" s="11">
        <v>0</v>
      </c>
      <c r="BQ25" s="7">
        <f t="shared" si="117"/>
        <v>0</v>
      </c>
      <c r="BR25" s="178">
        <f t="shared" si="118"/>
        <v>0</v>
      </c>
      <c r="BS25" s="136">
        <v>0</v>
      </c>
      <c r="BT25" s="136">
        <v>0</v>
      </c>
      <c r="BU25" s="80">
        <v>0</v>
      </c>
      <c r="BV25" s="136">
        <v>0</v>
      </c>
      <c r="BW25" s="79">
        <f t="shared" si="119"/>
        <v>0</v>
      </c>
      <c r="BX25" s="6">
        <f t="shared" si="120"/>
        <v>56388000</v>
      </c>
      <c r="BY25" s="11">
        <v>56388000</v>
      </c>
      <c r="BZ25" s="7">
        <f t="shared" si="121"/>
        <v>0</v>
      </c>
      <c r="CA25" s="178">
        <f t="shared" si="122"/>
        <v>48188000</v>
      </c>
      <c r="CB25" s="80">
        <v>48188000</v>
      </c>
      <c r="CC25" s="79">
        <f t="shared" si="123"/>
        <v>8200000</v>
      </c>
      <c r="CD25" s="9">
        <f t="shared" si="124"/>
        <v>0</v>
      </c>
      <c r="CE25" s="13"/>
      <c r="CF25" s="21">
        <f t="shared" si="125"/>
        <v>0</v>
      </c>
      <c r="CG25" s="70">
        <f t="shared" si="126"/>
        <v>0</v>
      </c>
      <c r="CH25" s="71"/>
      <c r="CI25" s="136"/>
      <c r="CJ25" s="136"/>
      <c r="CK25" s="136"/>
      <c r="CL25" s="177"/>
      <c r="CM25" s="80"/>
      <c r="CN25" s="136"/>
      <c r="CO25" s="20">
        <f t="shared" si="127"/>
        <v>0</v>
      </c>
      <c r="CP25" s="107">
        <f t="shared" si="128"/>
        <v>0</v>
      </c>
      <c r="CQ25" s="13"/>
      <c r="CR25" s="108">
        <f t="shared" si="129"/>
        <v>0</v>
      </c>
      <c r="CS25" s="109">
        <f t="shared" si="130"/>
        <v>0</v>
      </c>
      <c r="CT25" s="136"/>
      <c r="CU25" s="136"/>
      <c r="CV25" s="136"/>
      <c r="CW25" s="177"/>
      <c r="CX25" s="80"/>
      <c r="CY25" s="13"/>
      <c r="CZ25" s="110">
        <f t="shared" si="131"/>
        <v>0</v>
      </c>
      <c r="DA25" s="6">
        <f t="shared" si="132"/>
        <v>0</v>
      </c>
      <c r="DB25" s="11">
        <v>0</v>
      </c>
      <c r="DC25" s="7">
        <f t="shared" si="133"/>
        <v>0</v>
      </c>
      <c r="DD25" s="178">
        <f t="shared" si="134"/>
        <v>0</v>
      </c>
      <c r="DE25" s="136">
        <v>0</v>
      </c>
      <c r="DF25" s="136">
        <v>0</v>
      </c>
      <c r="DG25" s="136">
        <v>0</v>
      </c>
      <c r="DH25" s="80">
        <v>0</v>
      </c>
      <c r="DI25" s="136">
        <v>0</v>
      </c>
      <c r="DJ25" s="79">
        <f t="shared" si="135"/>
        <v>0</v>
      </c>
      <c r="DK25" s="6">
        <f t="shared" si="136"/>
        <v>14140000</v>
      </c>
      <c r="DL25" s="11">
        <v>14140000</v>
      </c>
      <c r="DM25" s="7">
        <f t="shared" si="137"/>
        <v>0</v>
      </c>
      <c r="DN25" s="178">
        <f t="shared" si="138"/>
        <v>14140000</v>
      </c>
      <c r="DO25" s="136">
        <v>14140000</v>
      </c>
      <c r="DP25" s="136">
        <v>0</v>
      </c>
      <c r="DQ25" s="80">
        <v>0</v>
      </c>
      <c r="DR25" s="11">
        <v>0</v>
      </c>
      <c r="DS25" s="8">
        <f t="shared" si="139"/>
        <v>0</v>
      </c>
      <c r="DT25" s="6">
        <f t="shared" si="140"/>
        <v>0</v>
      </c>
      <c r="DU25" s="11">
        <v>0</v>
      </c>
      <c r="DV25" s="7">
        <f t="shared" si="141"/>
        <v>0</v>
      </c>
      <c r="DW25" s="178">
        <f t="shared" si="142"/>
        <v>0</v>
      </c>
      <c r="DX25" s="80">
        <v>0</v>
      </c>
      <c r="DY25" s="79">
        <f t="shared" si="143"/>
        <v>0</v>
      </c>
      <c r="DZ25" s="135">
        <f t="shared" si="144"/>
        <v>0</v>
      </c>
      <c r="EA25" s="136"/>
      <c r="EB25" s="70">
        <f t="shared" si="145"/>
        <v>0</v>
      </c>
      <c r="EC25" s="109">
        <f t="shared" si="146"/>
        <v>0</v>
      </c>
      <c r="ED25" s="136"/>
      <c r="EE25" s="71"/>
      <c r="EF25" s="71"/>
      <c r="EG25" s="188"/>
      <c r="EH25" s="80"/>
      <c r="EI25" s="468">
        <f t="shared" si="147"/>
        <v>0</v>
      </c>
      <c r="EJ25" s="135">
        <f t="shared" si="148"/>
        <v>0</v>
      </c>
      <c r="EK25" s="136"/>
      <c r="EL25" s="70">
        <f t="shared" si="149"/>
        <v>0</v>
      </c>
      <c r="EM25" s="109">
        <f t="shared" si="150"/>
        <v>0</v>
      </c>
      <c r="EN25" s="71"/>
      <c r="EO25" s="80"/>
      <c r="EP25" s="468">
        <f t="shared" si="151"/>
        <v>0</v>
      </c>
      <c r="EQ25" s="135">
        <f t="shared" si="152"/>
        <v>0</v>
      </c>
      <c r="ER25" s="136"/>
      <c r="ES25" s="70">
        <f t="shared" si="153"/>
        <v>0</v>
      </c>
      <c r="ET25" s="109">
        <f t="shared" si="154"/>
        <v>0</v>
      </c>
      <c r="EU25" s="80"/>
      <c r="EV25" s="468">
        <f t="shared" si="155"/>
        <v>0</v>
      </c>
      <c r="EW25" s="135">
        <f t="shared" si="156"/>
        <v>0</v>
      </c>
      <c r="EX25" s="136"/>
      <c r="EY25" s="70">
        <f t="shared" si="157"/>
        <v>0</v>
      </c>
      <c r="EZ25" s="109">
        <f t="shared" si="158"/>
        <v>0</v>
      </c>
      <c r="FA25" s="71"/>
      <c r="FB25" s="80"/>
      <c r="FC25" s="468">
        <f t="shared" si="159"/>
        <v>0</v>
      </c>
      <c r="FD25" s="135">
        <f t="shared" si="160"/>
        <v>0</v>
      </c>
      <c r="FE25" s="136"/>
      <c r="FF25" s="70">
        <f t="shared" si="161"/>
        <v>0</v>
      </c>
      <c r="FG25" s="109">
        <f t="shared" si="162"/>
        <v>0</v>
      </c>
      <c r="FH25" s="80"/>
      <c r="FI25" s="468">
        <f t="shared" si="163"/>
        <v>0</v>
      </c>
      <c r="FJ25" s="6">
        <f t="shared" si="164"/>
        <v>208936000</v>
      </c>
      <c r="FK25" s="22">
        <f t="shared" si="165"/>
        <v>194796000</v>
      </c>
      <c r="FL25" s="138">
        <f t="shared" si="166"/>
        <v>14140000</v>
      </c>
      <c r="FM25" s="64">
        <f t="shared" si="167"/>
        <v>0</v>
      </c>
      <c r="FN25" s="64">
        <f t="shared" si="168"/>
        <v>0</v>
      </c>
      <c r="FO25" s="9">
        <f t="shared" si="169"/>
        <v>200736000</v>
      </c>
      <c r="FP25" s="64">
        <f t="shared" si="170"/>
        <v>186596000</v>
      </c>
      <c r="FQ25" s="118">
        <f>SUM(AL25:AP25)+SUM(AX25:BA25)+SUM(BI25:BK25)+SUM(BS25:BT25)</f>
        <v>138408000</v>
      </c>
      <c r="FR25" s="118">
        <f t="shared" si="171"/>
        <v>48188000</v>
      </c>
      <c r="FS25" s="284" t="str">
        <f t="shared" si="172"/>
        <v/>
      </c>
      <c r="FT25" s="189">
        <f t="shared" si="173"/>
        <v>14140000</v>
      </c>
      <c r="FU25" s="190">
        <f>SUM(CH25:CL25)+SUM(CT25:CW25)+SUM(DE25:DG25)+SUM(DO25:DP25)</f>
        <v>14140000</v>
      </c>
      <c r="FV25" s="190">
        <f t="shared" si="174"/>
        <v>0</v>
      </c>
      <c r="FW25" s="284" t="str">
        <f t="shared" si="175"/>
        <v/>
      </c>
      <c r="FX25" s="64">
        <f t="shared" si="176"/>
        <v>0</v>
      </c>
      <c r="FY25" s="189">
        <f t="shared" si="177"/>
        <v>0</v>
      </c>
      <c r="FZ25" s="189">
        <f t="shared" si="178"/>
        <v>0</v>
      </c>
      <c r="GA25" s="284" t="str">
        <f t="shared" si="179"/>
        <v/>
      </c>
      <c r="GB25" s="64">
        <f t="shared" si="180"/>
        <v>0</v>
      </c>
      <c r="GC25" s="189">
        <f>SUM(FA25)</f>
        <v>0</v>
      </c>
      <c r="GD25" s="189">
        <f t="shared" si="181"/>
        <v>0</v>
      </c>
      <c r="GE25" s="284" t="str">
        <f t="shared" si="182"/>
        <v/>
      </c>
      <c r="GF25" s="285" t="str">
        <f t="shared" si="183"/>
        <v/>
      </c>
      <c r="GG25" s="6">
        <f t="shared" si="184"/>
        <v>0</v>
      </c>
      <c r="GH25" s="22">
        <f t="shared" si="185"/>
        <v>0</v>
      </c>
      <c r="GI25" s="138">
        <f t="shared" si="186"/>
        <v>0</v>
      </c>
      <c r="GJ25" s="9">
        <f t="shared" si="187"/>
        <v>8200000</v>
      </c>
      <c r="GK25" s="64">
        <f t="shared" si="188"/>
        <v>8200000</v>
      </c>
      <c r="GL25" s="286" t="str">
        <f t="shared" si="189"/>
        <v/>
      </c>
      <c r="GM25" s="64">
        <f t="shared" si="190"/>
        <v>0</v>
      </c>
      <c r="GN25" s="284" t="str">
        <f t="shared" si="191"/>
        <v/>
      </c>
      <c r="GO25" s="64">
        <f t="shared" si="192"/>
        <v>0</v>
      </c>
      <c r="GP25" s="284" t="str">
        <f t="shared" si="193"/>
        <v/>
      </c>
      <c r="GQ25" s="64">
        <f t="shared" si="194"/>
        <v>0</v>
      </c>
      <c r="GR25" s="284" t="str">
        <f t="shared" si="195"/>
        <v/>
      </c>
      <c r="GS25" s="479" t="str">
        <f t="shared" si="196"/>
        <v/>
      </c>
      <c r="GT25" s="496">
        <f t="shared" si="197"/>
        <v>8200000</v>
      </c>
      <c r="GU25" s="501">
        <f>SUM(GV25:GW25)</f>
        <v>0</v>
      </c>
      <c r="GV25" s="491">
        <v>0</v>
      </c>
      <c r="GW25" s="491">
        <v>0</v>
      </c>
      <c r="GX25" s="501">
        <f t="shared" si="198"/>
        <v>8200000</v>
      </c>
      <c r="GY25" s="491">
        <v>8200000</v>
      </c>
      <c r="GZ25" s="491">
        <v>0</v>
      </c>
      <c r="HA25" s="491">
        <v>0</v>
      </c>
      <c r="HB25" s="495">
        <v>0</v>
      </c>
      <c r="HD25" s="325">
        <f t="shared" si="101"/>
        <v>48188000</v>
      </c>
    </row>
    <row r="26" spans="1:212" s="60" customFormat="1" ht="14.25" hidden="1" thickBot="1" x14ac:dyDescent="0.45">
      <c r="A26" s="283" t="s">
        <v>331</v>
      </c>
      <c r="B26" s="281" t="s">
        <v>330</v>
      </c>
      <c r="C26" s="282" t="s">
        <v>280</v>
      </c>
      <c r="D26" s="19">
        <v>0</v>
      </c>
      <c r="E26" s="19">
        <v>9000</v>
      </c>
      <c r="F26" s="19">
        <v>82716000</v>
      </c>
      <c r="G26" s="19">
        <v>0</v>
      </c>
      <c r="H26" s="19">
        <v>0</v>
      </c>
      <c r="I26" s="19">
        <v>0</v>
      </c>
      <c r="J26" s="19">
        <v>9074000</v>
      </c>
      <c r="K26" s="19">
        <v>0</v>
      </c>
      <c r="L26" s="19"/>
      <c r="M26" s="19"/>
      <c r="N26" s="19"/>
      <c r="O26" s="19"/>
      <c r="P26" s="19"/>
      <c r="Q26" s="8">
        <f t="shared" si="102"/>
        <v>91799000</v>
      </c>
      <c r="R26" s="12">
        <v>0</v>
      </c>
      <c r="S26" s="68">
        <v>0</v>
      </c>
      <c r="T26" s="68">
        <v>0</v>
      </c>
      <c r="U26" s="68">
        <v>9000</v>
      </c>
      <c r="V26" s="68">
        <v>82716000</v>
      </c>
      <c r="W26" s="13">
        <v>0</v>
      </c>
      <c r="X26" s="69">
        <v>0</v>
      </c>
      <c r="Y26" s="69">
        <v>0</v>
      </c>
      <c r="Z26" s="69">
        <v>9074000</v>
      </c>
      <c r="AA26" s="69">
        <v>0</v>
      </c>
      <c r="AB26" s="69"/>
      <c r="AC26" s="69"/>
      <c r="AD26" s="69"/>
      <c r="AE26" s="69"/>
      <c r="AF26" s="69"/>
      <c r="AG26" s="10">
        <f t="shared" si="103"/>
        <v>91799000</v>
      </c>
      <c r="AH26" s="6">
        <f t="shared" si="104"/>
        <v>0</v>
      </c>
      <c r="AI26" s="11">
        <v>0</v>
      </c>
      <c r="AJ26" s="7">
        <f t="shared" si="105"/>
        <v>0</v>
      </c>
      <c r="AK26" s="70">
        <f t="shared" si="106"/>
        <v>0</v>
      </c>
      <c r="AL26" s="71">
        <v>0</v>
      </c>
      <c r="AM26" s="71">
        <v>0</v>
      </c>
      <c r="AN26" s="71">
        <v>0</v>
      </c>
      <c r="AO26" s="71">
        <v>0</v>
      </c>
      <c r="AP26" s="71">
        <v>0</v>
      </c>
      <c r="AQ26" s="80">
        <v>0</v>
      </c>
      <c r="AR26" s="71">
        <v>0</v>
      </c>
      <c r="AS26" s="10">
        <f t="shared" si="107"/>
        <v>0</v>
      </c>
      <c r="AT26" s="6">
        <f t="shared" si="108"/>
        <v>0</v>
      </c>
      <c r="AU26" s="11">
        <v>0</v>
      </c>
      <c r="AV26" s="7">
        <f t="shared" si="109"/>
        <v>0</v>
      </c>
      <c r="AW26" s="70">
        <f t="shared" si="110"/>
        <v>0</v>
      </c>
      <c r="AX26" s="136">
        <v>0</v>
      </c>
      <c r="AY26" s="136">
        <v>0</v>
      </c>
      <c r="AZ26" s="136">
        <v>0</v>
      </c>
      <c r="BA26" s="136">
        <v>0</v>
      </c>
      <c r="BB26" s="80">
        <v>0</v>
      </c>
      <c r="BC26" s="136">
        <v>0</v>
      </c>
      <c r="BD26" s="79">
        <f t="shared" si="111"/>
        <v>0</v>
      </c>
      <c r="BE26" s="6">
        <f t="shared" si="112"/>
        <v>0</v>
      </c>
      <c r="BF26" s="11">
        <v>0</v>
      </c>
      <c r="BG26" s="7">
        <f t="shared" si="113"/>
        <v>0</v>
      </c>
      <c r="BH26" s="178">
        <f t="shared" si="114"/>
        <v>0</v>
      </c>
      <c r="BI26" s="136">
        <v>0</v>
      </c>
      <c r="BJ26" s="136">
        <v>0</v>
      </c>
      <c r="BK26" s="136">
        <v>0</v>
      </c>
      <c r="BL26" s="80">
        <v>0</v>
      </c>
      <c r="BM26" s="136">
        <v>0</v>
      </c>
      <c r="BN26" s="79">
        <f t="shared" si="115"/>
        <v>0</v>
      </c>
      <c r="BO26" s="6">
        <f t="shared" si="116"/>
        <v>9000</v>
      </c>
      <c r="BP26" s="11">
        <v>9000</v>
      </c>
      <c r="BQ26" s="7">
        <f t="shared" si="117"/>
        <v>0</v>
      </c>
      <c r="BR26" s="178">
        <f t="shared" si="118"/>
        <v>9000</v>
      </c>
      <c r="BS26" s="136">
        <v>9000</v>
      </c>
      <c r="BT26" s="136">
        <v>0</v>
      </c>
      <c r="BU26" s="80">
        <v>0</v>
      </c>
      <c r="BV26" s="136">
        <v>0</v>
      </c>
      <c r="BW26" s="79">
        <f t="shared" si="119"/>
        <v>0</v>
      </c>
      <c r="BX26" s="6">
        <f t="shared" si="120"/>
        <v>82716000</v>
      </c>
      <c r="BY26" s="11">
        <v>82716000</v>
      </c>
      <c r="BZ26" s="7">
        <f t="shared" si="121"/>
        <v>0</v>
      </c>
      <c r="CA26" s="178">
        <f t="shared" si="122"/>
        <v>0</v>
      </c>
      <c r="CB26" s="80">
        <v>0</v>
      </c>
      <c r="CC26" s="79">
        <f t="shared" si="123"/>
        <v>82716000</v>
      </c>
      <c r="CD26" s="9">
        <f t="shared" si="124"/>
        <v>0</v>
      </c>
      <c r="CE26" s="13"/>
      <c r="CF26" s="21">
        <f t="shared" si="125"/>
        <v>0</v>
      </c>
      <c r="CG26" s="70">
        <f t="shared" si="126"/>
        <v>0</v>
      </c>
      <c r="CH26" s="71"/>
      <c r="CI26" s="136"/>
      <c r="CJ26" s="136"/>
      <c r="CK26" s="136"/>
      <c r="CL26" s="177"/>
      <c r="CM26" s="80"/>
      <c r="CN26" s="136"/>
      <c r="CO26" s="20">
        <f t="shared" si="127"/>
        <v>0</v>
      </c>
      <c r="CP26" s="107">
        <f t="shared" si="128"/>
        <v>0</v>
      </c>
      <c r="CQ26" s="13"/>
      <c r="CR26" s="108">
        <f t="shared" si="129"/>
        <v>0</v>
      </c>
      <c r="CS26" s="109">
        <f t="shared" si="130"/>
        <v>0</v>
      </c>
      <c r="CT26" s="136"/>
      <c r="CU26" s="136"/>
      <c r="CV26" s="136"/>
      <c r="CW26" s="177"/>
      <c r="CX26" s="80"/>
      <c r="CY26" s="13"/>
      <c r="CZ26" s="110">
        <f t="shared" si="131"/>
        <v>0</v>
      </c>
      <c r="DA26" s="6">
        <f t="shared" si="132"/>
        <v>0</v>
      </c>
      <c r="DB26" s="11">
        <v>0</v>
      </c>
      <c r="DC26" s="7">
        <f t="shared" si="133"/>
        <v>0</v>
      </c>
      <c r="DD26" s="178">
        <f t="shared" si="134"/>
        <v>0</v>
      </c>
      <c r="DE26" s="136">
        <v>0</v>
      </c>
      <c r="DF26" s="136">
        <v>0</v>
      </c>
      <c r="DG26" s="136">
        <v>0</v>
      </c>
      <c r="DH26" s="80">
        <v>0</v>
      </c>
      <c r="DI26" s="136">
        <v>0</v>
      </c>
      <c r="DJ26" s="79">
        <f t="shared" si="135"/>
        <v>0</v>
      </c>
      <c r="DK26" s="6">
        <f t="shared" si="136"/>
        <v>9074000</v>
      </c>
      <c r="DL26" s="11">
        <v>9074000</v>
      </c>
      <c r="DM26" s="7">
        <f t="shared" si="137"/>
        <v>0</v>
      </c>
      <c r="DN26" s="178">
        <f t="shared" si="138"/>
        <v>9074000</v>
      </c>
      <c r="DO26" s="136">
        <v>9074000</v>
      </c>
      <c r="DP26" s="136">
        <v>0</v>
      </c>
      <c r="DQ26" s="80">
        <v>0</v>
      </c>
      <c r="DR26" s="11">
        <v>0</v>
      </c>
      <c r="DS26" s="8">
        <f t="shared" si="139"/>
        <v>0</v>
      </c>
      <c r="DT26" s="6">
        <f t="shared" si="140"/>
        <v>0</v>
      </c>
      <c r="DU26" s="11">
        <v>0</v>
      </c>
      <c r="DV26" s="7">
        <f t="shared" si="141"/>
        <v>0</v>
      </c>
      <c r="DW26" s="178">
        <f t="shared" si="142"/>
        <v>0</v>
      </c>
      <c r="DX26" s="80">
        <v>0</v>
      </c>
      <c r="DY26" s="79">
        <f t="shared" si="143"/>
        <v>0</v>
      </c>
      <c r="DZ26" s="135">
        <f t="shared" si="144"/>
        <v>0</v>
      </c>
      <c r="EA26" s="136"/>
      <c r="EB26" s="70">
        <f t="shared" si="145"/>
        <v>0</v>
      </c>
      <c r="EC26" s="109">
        <f t="shared" si="146"/>
        <v>0</v>
      </c>
      <c r="ED26" s="136"/>
      <c r="EE26" s="71"/>
      <c r="EF26" s="71"/>
      <c r="EG26" s="188"/>
      <c r="EH26" s="80"/>
      <c r="EI26" s="468">
        <f t="shared" si="147"/>
        <v>0</v>
      </c>
      <c r="EJ26" s="135">
        <f t="shared" si="148"/>
        <v>0</v>
      </c>
      <c r="EK26" s="136"/>
      <c r="EL26" s="70">
        <f t="shared" si="149"/>
        <v>0</v>
      </c>
      <c r="EM26" s="109">
        <f t="shared" si="150"/>
        <v>0</v>
      </c>
      <c r="EN26" s="71"/>
      <c r="EO26" s="80"/>
      <c r="EP26" s="468">
        <f t="shared" si="151"/>
        <v>0</v>
      </c>
      <c r="EQ26" s="135">
        <f t="shared" si="152"/>
        <v>0</v>
      </c>
      <c r="ER26" s="136"/>
      <c r="ES26" s="70">
        <f t="shared" si="153"/>
        <v>0</v>
      </c>
      <c r="ET26" s="109">
        <f t="shared" si="154"/>
        <v>0</v>
      </c>
      <c r="EU26" s="80"/>
      <c r="EV26" s="468">
        <f t="shared" si="155"/>
        <v>0</v>
      </c>
      <c r="EW26" s="135">
        <f t="shared" si="156"/>
        <v>0</v>
      </c>
      <c r="EX26" s="136"/>
      <c r="EY26" s="70">
        <f t="shared" si="157"/>
        <v>0</v>
      </c>
      <c r="EZ26" s="109">
        <f t="shared" si="158"/>
        <v>0</v>
      </c>
      <c r="FA26" s="71"/>
      <c r="FB26" s="80"/>
      <c r="FC26" s="468">
        <f t="shared" si="159"/>
        <v>0</v>
      </c>
      <c r="FD26" s="135">
        <f t="shared" si="160"/>
        <v>0</v>
      </c>
      <c r="FE26" s="136"/>
      <c r="FF26" s="70">
        <f t="shared" si="161"/>
        <v>0</v>
      </c>
      <c r="FG26" s="109">
        <f t="shared" si="162"/>
        <v>0</v>
      </c>
      <c r="FH26" s="80"/>
      <c r="FI26" s="468">
        <f t="shared" si="163"/>
        <v>0</v>
      </c>
      <c r="FJ26" s="6">
        <f t="shared" si="164"/>
        <v>91799000</v>
      </c>
      <c r="FK26" s="22">
        <f t="shared" si="165"/>
        <v>82725000</v>
      </c>
      <c r="FL26" s="138">
        <f t="shared" si="166"/>
        <v>9074000</v>
      </c>
      <c r="FM26" s="64">
        <f t="shared" si="167"/>
        <v>0</v>
      </c>
      <c r="FN26" s="64">
        <f t="shared" si="168"/>
        <v>0</v>
      </c>
      <c r="FO26" s="9">
        <f t="shared" si="169"/>
        <v>9083000</v>
      </c>
      <c r="FP26" s="64">
        <f t="shared" si="170"/>
        <v>9000</v>
      </c>
      <c r="FQ26" s="118">
        <f t="shared" ref="FQ26:FQ35" si="203">SUM(AL26:AP26)+SUM(AX26:BA26)+SUM(BI26:BK26)+SUM(BS26:BT26)</f>
        <v>9000</v>
      </c>
      <c r="FR26" s="118">
        <f t="shared" si="171"/>
        <v>0</v>
      </c>
      <c r="FS26" s="284" t="str">
        <f t="shared" si="172"/>
        <v/>
      </c>
      <c r="FT26" s="189">
        <f t="shared" si="173"/>
        <v>9074000</v>
      </c>
      <c r="FU26" s="190">
        <f t="shared" ref="FU26:FU35" si="204">SUM(CH26:CL26)+SUM(CT26:CW26)+SUM(DE26:DG26)+SUM(DO26:DP26)</f>
        <v>9074000</v>
      </c>
      <c r="FV26" s="190">
        <f t="shared" si="174"/>
        <v>0</v>
      </c>
      <c r="FW26" s="284" t="str">
        <f t="shared" si="175"/>
        <v/>
      </c>
      <c r="FX26" s="64">
        <f t="shared" si="176"/>
        <v>0</v>
      </c>
      <c r="FY26" s="189">
        <f t="shared" si="177"/>
        <v>0</v>
      </c>
      <c r="FZ26" s="189">
        <f t="shared" si="178"/>
        <v>0</v>
      </c>
      <c r="GA26" s="284" t="str">
        <f t="shared" si="179"/>
        <v/>
      </c>
      <c r="GB26" s="64">
        <f t="shared" si="180"/>
        <v>0</v>
      </c>
      <c r="GC26" s="189">
        <f t="shared" ref="GC26:GC35" si="205">SUM(FA26)</f>
        <v>0</v>
      </c>
      <c r="GD26" s="189">
        <f t="shared" si="181"/>
        <v>0</v>
      </c>
      <c r="GE26" s="284" t="str">
        <f t="shared" si="182"/>
        <v/>
      </c>
      <c r="GF26" s="285" t="str">
        <f t="shared" si="183"/>
        <v/>
      </c>
      <c r="GG26" s="6">
        <f t="shared" si="184"/>
        <v>0</v>
      </c>
      <c r="GH26" s="22">
        <f t="shared" si="185"/>
        <v>0</v>
      </c>
      <c r="GI26" s="138">
        <f t="shared" si="186"/>
        <v>0</v>
      </c>
      <c r="GJ26" s="9">
        <f t="shared" si="187"/>
        <v>82716000</v>
      </c>
      <c r="GK26" s="64">
        <f t="shared" si="188"/>
        <v>82716000</v>
      </c>
      <c r="GL26" s="286" t="str">
        <f t="shared" si="189"/>
        <v/>
      </c>
      <c r="GM26" s="64">
        <f t="shared" si="190"/>
        <v>0</v>
      </c>
      <c r="GN26" s="284" t="str">
        <f t="shared" si="191"/>
        <v/>
      </c>
      <c r="GO26" s="64">
        <f t="shared" si="192"/>
        <v>0</v>
      </c>
      <c r="GP26" s="284" t="str">
        <f t="shared" si="193"/>
        <v/>
      </c>
      <c r="GQ26" s="64">
        <f t="shared" si="194"/>
        <v>0</v>
      </c>
      <c r="GR26" s="284" t="str">
        <f t="shared" si="195"/>
        <v/>
      </c>
      <c r="GS26" s="479" t="str">
        <f t="shared" si="196"/>
        <v/>
      </c>
      <c r="GT26" s="496">
        <f t="shared" si="197"/>
        <v>0</v>
      </c>
      <c r="GU26" s="501">
        <f t="shared" ref="GU26:GU35" si="206">SUM(GV26:GW26)</f>
        <v>0</v>
      </c>
      <c r="GV26" s="491">
        <v>0</v>
      </c>
      <c r="GW26" s="491">
        <v>0</v>
      </c>
      <c r="GX26" s="501">
        <f t="shared" si="198"/>
        <v>0</v>
      </c>
      <c r="GY26" s="491">
        <v>0</v>
      </c>
      <c r="GZ26" s="491">
        <v>0</v>
      </c>
      <c r="HA26" s="491">
        <v>0</v>
      </c>
      <c r="HB26" s="495">
        <v>0</v>
      </c>
      <c r="HD26" s="325">
        <f t="shared" si="101"/>
        <v>0</v>
      </c>
    </row>
    <row r="27" spans="1:212" s="60" customFormat="1" ht="14.25" hidden="1" thickBot="1" x14ac:dyDescent="0.45">
      <c r="A27" s="283" t="s">
        <v>333</v>
      </c>
      <c r="B27" s="281" t="s">
        <v>332</v>
      </c>
      <c r="C27" s="282" t="s">
        <v>280</v>
      </c>
      <c r="D27" s="19">
        <v>0</v>
      </c>
      <c r="E27" s="19">
        <v>83865000</v>
      </c>
      <c r="F27" s="19">
        <v>74670000</v>
      </c>
      <c r="G27" s="19">
        <v>0</v>
      </c>
      <c r="H27" s="19">
        <v>0</v>
      </c>
      <c r="I27" s="19">
        <v>0</v>
      </c>
      <c r="J27" s="19">
        <v>3711000</v>
      </c>
      <c r="K27" s="19">
        <v>0</v>
      </c>
      <c r="L27" s="19"/>
      <c r="M27" s="19"/>
      <c r="N27" s="19"/>
      <c r="O27" s="19"/>
      <c r="P27" s="19"/>
      <c r="Q27" s="8">
        <f t="shared" si="102"/>
        <v>162246000</v>
      </c>
      <c r="R27" s="12">
        <v>0</v>
      </c>
      <c r="S27" s="68">
        <v>74576000</v>
      </c>
      <c r="T27" s="68">
        <v>0</v>
      </c>
      <c r="U27" s="68">
        <v>9289000</v>
      </c>
      <c r="V27" s="68">
        <v>80000</v>
      </c>
      <c r="W27" s="13">
        <v>0</v>
      </c>
      <c r="X27" s="69">
        <v>0</v>
      </c>
      <c r="Y27" s="69">
        <v>0</v>
      </c>
      <c r="Z27" s="69">
        <v>3711000</v>
      </c>
      <c r="AA27" s="69">
        <v>0</v>
      </c>
      <c r="AB27" s="69"/>
      <c r="AC27" s="69"/>
      <c r="AD27" s="69"/>
      <c r="AE27" s="69"/>
      <c r="AF27" s="69"/>
      <c r="AG27" s="10">
        <f t="shared" si="103"/>
        <v>87656000</v>
      </c>
      <c r="AH27" s="6">
        <f t="shared" si="104"/>
        <v>0</v>
      </c>
      <c r="AI27" s="11">
        <v>0</v>
      </c>
      <c r="AJ27" s="7">
        <f t="shared" si="105"/>
        <v>0</v>
      </c>
      <c r="AK27" s="70">
        <f t="shared" si="106"/>
        <v>0</v>
      </c>
      <c r="AL27" s="71">
        <v>0</v>
      </c>
      <c r="AM27" s="71">
        <v>0</v>
      </c>
      <c r="AN27" s="71">
        <v>0</v>
      </c>
      <c r="AO27" s="71">
        <v>0</v>
      </c>
      <c r="AP27" s="71">
        <v>0</v>
      </c>
      <c r="AQ27" s="80">
        <v>0</v>
      </c>
      <c r="AR27" s="71">
        <v>0</v>
      </c>
      <c r="AS27" s="10">
        <f t="shared" si="107"/>
        <v>0</v>
      </c>
      <c r="AT27" s="6">
        <f t="shared" si="108"/>
        <v>74576000</v>
      </c>
      <c r="AU27" s="11">
        <v>74576000</v>
      </c>
      <c r="AV27" s="7">
        <f t="shared" si="109"/>
        <v>0</v>
      </c>
      <c r="AW27" s="70">
        <f t="shared" si="110"/>
        <v>74576000</v>
      </c>
      <c r="AX27" s="136">
        <v>74576000</v>
      </c>
      <c r="AY27" s="136">
        <v>0</v>
      </c>
      <c r="AZ27" s="136">
        <v>0</v>
      </c>
      <c r="BA27" s="136">
        <v>0</v>
      </c>
      <c r="BB27" s="80">
        <v>0</v>
      </c>
      <c r="BC27" s="136">
        <v>0</v>
      </c>
      <c r="BD27" s="79">
        <f t="shared" si="111"/>
        <v>0</v>
      </c>
      <c r="BE27" s="6">
        <f t="shared" si="112"/>
        <v>0</v>
      </c>
      <c r="BF27" s="11">
        <v>0</v>
      </c>
      <c r="BG27" s="7">
        <f t="shared" si="113"/>
        <v>0</v>
      </c>
      <c r="BH27" s="178">
        <f t="shared" si="114"/>
        <v>0</v>
      </c>
      <c r="BI27" s="136">
        <v>0</v>
      </c>
      <c r="BJ27" s="136">
        <v>0</v>
      </c>
      <c r="BK27" s="136">
        <v>0</v>
      </c>
      <c r="BL27" s="80">
        <v>0</v>
      </c>
      <c r="BM27" s="136">
        <v>0</v>
      </c>
      <c r="BN27" s="79">
        <f t="shared" si="115"/>
        <v>0</v>
      </c>
      <c r="BO27" s="6">
        <f t="shared" si="116"/>
        <v>9289000</v>
      </c>
      <c r="BP27" s="11">
        <v>9289000</v>
      </c>
      <c r="BQ27" s="7">
        <f t="shared" si="117"/>
        <v>0</v>
      </c>
      <c r="BR27" s="178">
        <f t="shared" si="118"/>
        <v>9289000</v>
      </c>
      <c r="BS27" s="136">
        <v>9289000</v>
      </c>
      <c r="BT27" s="136">
        <v>0</v>
      </c>
      <c r="BU27" s="80">
        <v>0</v>
      </c>
      <c r="BV27" s="136">
        <v>0</v>
      </c>
      <c r="BW27" s="79">
        <f t="shared" si="119"/>
        <v>0</v>
      </c>
      <c r="BX27" s="6">
        <f t="shared" si="120"/>
        <v>80000</v>
      </c>
      <c r="BY27" s="11">
        <v>80000</v>
      </c>
      <c r="BZ27" s="7">
        <f t="shared" si="121"/>
        <v>0</v>
      </c>
      <c r="CA27" s="178">
        <f t="shared" si="122"/>
        <v>80000</v>
      </c>
      <c r="CB27" s="80">
        <v>80000</v>
      </c>
      <c r="CC27" s="79">
        <f t="shared" si="123"/>
        <v>0</v>
      </c>
      <c r="CD27" s="9">
        <f t="shared" si="124"/>
        <v>0</v>
      </c>
      <c r="CE27" s="13"/>
      <c r="CF27" s="21">
        <f t="shared" si="125"/>
        <v>0</v>
      </c>
      <c r="CG27" s="70">
        <f t="shared" si="126"/>
        <v>0</v>
      </c>
      <c r="CH27" s="71"/>
      <c r="CI27" s="136"/>
      <c r="CJ27" s="136"/>
      <c r="CK27" s="136"/>
      <c r="CL27" s="177"/>
      <c r="CM27" s="80"/>
      <c r="CN27" s="136"/>
      <c r="CO27" s="20">
        <f t="shared" si="127"/>
        <v>0</v>
      </c>
      <c r="CP27" s="107">
        <f t="shared" si="128"/>
        <v>0</v>
      </c>
      <c r="CQ27" s="13"/>
      <c r="CR27" s="108">
        <f t="shared" si="129"/>
        <v>0</v>
      </c>
      <c r="CS27" s="109">
        <f t="shared" si="130"/>
        <v>0</v>
      </c>
      <c r="CT27" s="136"/>
      <c r="CU27" s="136"/>
      <c r="CV27" s="136"/>
      <c r="CW27" s="177"/>
      <c r="CX27" s="80"/>
      <c r="CY27" s="13"/>
      <c r="CZ27" s="110">
        <f t="shared" si="131"/>
        <v>0</v>
      </c>
      <c r="DA27" s="6">
        <f t="shared" si="132"/>
        <v>0</v>
      </c>
      <c r="DB27" s="11">
        <v>0</v>
      </c>
      <c r="DC27" s="7">
        <f t="shared" si="133"/>
        <v>0</v>
      </c>
      <c r="DD27" s="178">
        <f t="shared" si="134"/>
        <v>0</v>
      </c>
      <c r="DE27" s="136">
        <v>0</v>
      </c>
      <c r="DF27" s="136">
        <v>0</v>
      </c>
      <c r="DG27" s="136">
        <v>0</v>
      </c>
      <c r="DH27" s="80">
        <v>0</v>
      </c>
      <c r="DI27" s="136">
        <v>0</v>
      </c>
      <c r="DJ27" s="79">
        <f t="shared" si="135"/>
        <v>0</v>
      </c>
      <c r="DK27" s="6">
        <f t="shared" si="136"/>
        <v>3711000</v>
      </c>
      <c r="DL27" s="11">
        <v>3711000</v>
      </c>
      <c r="DM27" s="7">
        <f t="shared" si="137"/>
        <v>0</v>
      </c>
      <c r="DN27" s="178">
        <f t="shared" si="138"/>
        <v>3711000</v>
      </c>
      <c r="DO27" s="136">
        <v>3711000</v>
      </c>
      <c r="DP27" s="136">
        <v>0</v>
      </c>
      <c r="DQ27" s="80">
        <v>0</v>
      </c>
      <c r="DR27" s="11">
        <v>0</v>
      </c>
      <c r="DS27" s="8">
        <f t="shared" si="139"/>
        <v>0</v>
      </c>
      <c r="DT27" s="6">
        <f t="shared" si="140"/>
        <v>0</v>
      </c>
      <c r="DU27" s="11">
        <v>0</v>
      </c>
      <c r="DV27" s="7">
        <f t="shared" si="141"/>
        <v>0</v>
      </c>
      <c r="DW27" s="178">
        <f t="shared" si="142"/>
        <v>0</v>
      </c>
      <c r="DX27" s="80">
        <v>0</v>
      </c>
      <c r="DY27" s="79">
        <f t="shared" si="143"/>
        <v>0</v>
      </c>
      <c r="DZ27" s="135">
        <f t="shared" si="144"/>
        <v>0</v>
      </c>
      <c r="EA27" s="136"/>
      <c r="EB27" s="70">
        <f t="shared" si="145"/>
        <v>0</v>
      </c>
      <c r="EC27" s="109">
        <f t="shared" si="146"/>
        <v>0</v>
      </c>
      <c r="ED27" s="136"/>
      <c r="EE27" s="71"/>
      <c r="EF27" s="71"/>
      <c r="EG27" s="188"/>
      <c r="EH27" s="80"/>
      <c r="EI27" s="468">
        <f t="shared" si="147"/>
        <v>0</v>
      </c>
      <c r="EJ27" s="135">
        <f t="shared" si="148"/>
        <v>0</v>
      </c>
      <c r="EK27" s="136"/>
      <c r="EL27" s="70">
        <f t="shared" si="149"/>
        <v>0</v>
      </c>
      <c r="EM27" s="109">
        <f t="shared" si="150"/>
        <v>0</v>
      </c>
      <c r="EN27" s="71"/>
      <c r="EO27" s="80"/>
      <c r="EP27" s="468">
        <f t="shared" si="151"/>
        <v>0</v>
      </c>
      <c r="EQ27" s="135">
        <f t="shared" si="152"/>
        <v>0</v>
      </c>
      <c r="ER27" s="136"/>
      <c r="ES27" s="70">
        <f t="shared" si="153"/>
        <v>0</v>
      </c>
      <c r="ET27" s="109">
        <f t="shared" si="154"/>
        <v>0</v>
      </c>
      <c r="EU27" s="80"/>
      <c r="EV27" s="468">
        <f t="shared" si="155"/>
        <v>0</v>
      </c>
      <c r="EW27" s="135">
        <f t="shared" si="156"/>
        <v>0</v>
      </c>
      <c r="EX27" s="136"/>
      <c r="EY27" s="70">
        <f t="shared" si="157"/>
        <v>0</v>
      </c>
      <c r="EZ27" s="109">
        <f t="shared" si="158"/>
        <v>0</v>
      </c>
      <c r="FA27" s="71"/>
      <c r="FB27" s="80"/>
      <c r="FC27" s="468">
        <f t="shared" si="159"/>
        <v>0</v>
      </c>
      <c r="FD27" s="135">
        <f t="shared" si="160"/>
        <v>0</v>
      </c>
      <c r="FE27" s="136"/>
      <c r="FF27" s="70">
        <f t="shared" si="161"/>
        <v>0</v>
      </c>
      <c r="FG27" s="109">
        <f t="shared" si="162"/>
        <v>0</v>
      </c>
      <c r="FH27" s="80"/>
      <c r="FI27" s="468">
        <f t="shared" si="163"/>
        <v>0</v>
      </c>
      <c r="FJ27" s="6">
        <f t="shared" si="164"/>
        <v>87656000</v>
      </c>
      <c r="FK27" s="22">
        <f t="shared" si="165"/>
        <v>83945000</v>
      </c>
      <c r="FL27" s="138">
        <f t="shared" si="166"/>
        <v>3711000</v>
      </c>
      <c r="FM27" s="64">
        <f t="shared" si="167"/>
        <v>0</v>
      </c>
      <c r="FN27" s="64">
        <f t="shared" si="168"/>
        <v>0</v>
      </c>
      <c r="FO27" s="9">
        <f t="shared" si="169"/>
        <v>87656000</v>
      </c>
      <c r="FP27" s="64">
        <f t="shared" si="170"/>
        <v>83945000</v>
      </c>
      <c r="FQ27" s="118">
        <f t="shared" si="203"/>
        <v>83865000</v>
      </c>
      <c r="FR27" s="118">
        <f t="shared" si="171"/>
        <v>80000</v>
      </c>
      <c r="FS27" s="284" t="str">
        <f t="shared" si="172"/>
        <v/>
      </c>
      <c r="FT27" s="189">
        <f t="shared" si="173"/>
        <v>3711000</v>
      </c>
      <c r="FU27" s="190">
        <f t="shared" si="204"/>
        <v>3711000</v>
      </c>
      <c r="FV27" s="190">
        <f t="shared" si="174"/>
        <v>0</v>
      </c>
      <c r="FW27" s="284" t="str">
        <f t="shared" si="175"/>
        <v/>
      </c>
      <c r="FX27" s="64">
        <f t="shared" si="176"/>
        <v>0</v>
      </c>
      <c r="FY27" s="189">
        <f t="shared" si="177"/>
        <v>0</v>
      </c>
      <c r="FZ27" s="189">
        <f t="shared" si="178"/>
        <v>0</v>
      </c>
      <c r="GA27" s="284" t="str">
        <f t="shared" si="179"/>
        <v/>
      </c>
      <c r="GB27" s="64">
        <f t="shared" si="180"/>
        <v>0</v>
      </c>
      <c r="GC27" s="189">
        <f t="shared" si="205"/>
        <v>0</v>
      </c>
      <c r="GD27" s="189">
        <f t="shared" si="181"/>
        <v>0</v>
      </c>
      <c r="GE27" s="284" t="str">
        <f t="shared" si="182"/>
        <v/>
      </c>
      <c r="GF27" s="285" t="str">
        <f t="shared" si="183"/>
        <v/>
      </c>
      <c r="GG27" s="6">
        <f t="shared" si="184"/>
        <v>0</v>
      </c>
      <c r="GH27" s="22">
        <f t="shared" si="185"/>
        <v>0</v>
      </c>
      <c r="GI27" s="138">
        <f t="shared" si="186"/>
        <v>0</v>
      </c>
      <c r="GJ27" s="9">
        <f t="shared" si="187"/>
        <v>0</v>
      </c>
      <c r="GK27" s="64">
        <f t="shared" si="188"/>
        <v>0</v>
      </c>
      <c r="GL27" s="286" t="str">
        <f t="shared" si="189"/>
        <v/>
      </c>
      <c r="GM27" s="64">
        <f t="shared" si="190"/>
        <v>0</v>
      </c>
      <c r="GN27" s="284" t="str">
        <f t="shared" si="191"/>
        <v/>
      </c>
      <c r="GO27" s="64">
        <f t="shared" si="192"/>
        <v>0</v>
      </c>
      <c r="GP27" s="284" t="str">
        <f t="shared" si="193"/>
        <v/>
      </c>
      <c r="GQ27" s="64">
        <f t="shared" si="194"/>
        <v>0</v>
      </c>
      <c r="GR27" s="284" t="str">
        <f t="shared" si="195"/>
        <v/>
      </c>
      <c r="GS27" s="479" t="str">
        <f t="shared" si="196"/>
        <v/>
      </c>
      <c r="GT27" s="496">
        <f t="shared" si="197"/>
        <v>0</v>
      </c>
      <c r="GU27" s="501">
        <f t="shared" si="206"/>
        <v>0</v>
      </c>
      <c r="GV27" s="491">
        <v>0</v>
      </c>
      <c r="GW27" s="491">
        <v>0</v>
      </c>
      <c r="GX27" s="501">
        <f t="shared" si="198"/>
        <v>0</v>
      </c>
      <c r="GY27" s="491">
        <v>0</v>
      </c>
      <c r="GZ27" s="491">
        <v>0</v>
      </c>
      <c r="HA27" s="491">
        <v>0</v>
      </c>
      <c r="HB27" s="495">
        <v>0</v>
      </c>
      <c r="HD27" s="325">
        <f t="shared" si="101"/>
        <v>80000</v>
      </c>
    </row>
    <row r="28" spans="1:212" s="60" customFormat="1" ht="14.25" hidden="1" thickBot="1" x14ac:dyDescent="0.45">
      <c r="A28" s="283" t="s">
        <v>335</v>
      </c>
      <c r="B28" s="281" t="s">
        <v>334</v>
      </c>
      <c r="C28" s="282" t="s">
        <v>280</v>
      </c>
      <c r="D28" s="19">
        <v>0</v>
      </c>
      <c r="E28" s="19">
        <v>16000</v>
      </c>
      <c r="F28" s="19">
        <v>75644000</v>
      </c>
      <c r="G28" s="19">
        <v>0</v>
      </c>
      <c r="H28" s="19">
        <v>0</v>
      </c>
      <c r="I28" s="19">
        <v>0</v>
      </c>
      <c r="J28" s="19">
        <v>5317000</v>
      </c>
      <c r="K28" s="19">
        <v>0</v>
      </c>
      <c r="L28" s="19"/>
      <c r="M28" s="19"/>
      <c r="N28" s="19"/>
      <c r="O28" s="19"/>
      <c r="P28" s="19"/>
      <c r="Q28" s="8">
        <f t="shared" si="102"/>
        <v>80977000</v>
      </c>
      <c r="R28" s="12">
        <v>0</v>
      </c>
      <c r="S28" s="68">
        <v>0</v>
      </c>
      <c r="T28" s="68">
        <v>0</v>
      </c>
      <c r="U28" s="68">
        <v>16000</v>
      </c>
      <c r="V28" s="68">
        <v>46741000</v>
      </c>
      <c r="W28" s="13">
        <v>0</v>
      </c>
      <c r="X28" s="69">
        <v>0</v>
      </c>
      <c r="Y28" s="69">
        <v>0</v>
      </c>
      <c r="Z28" s="69">
        <v>5317000</v>
      </c>
      <c r="AA28" s="69">
        <v>0</v>
      </c>
      <c r="AB28" s="69"/>
      <c r="AC28" s="69"/>
      <c r="AD28" s="69"/>
      <c r="AE28" s="69"/>
      <c r="AF28" s="69"/>
      <c r="AG28" s="10">
        <f t="shared" si="103"/>
        <v>52074000</v>
      </c>
      <c r="AH28" s="6">
        <f t="shared" si="104"/>
        <v>0</v>
      </c>
      <c r="AI28" s="11">
        <v>0</v>
      </c>
      <c r="AJ28" s="7">
        <f t="shared" si="105"/>
        <v>0</v>
      </c>
      <c r="AK28" s="70">
        <f t="shared" si="106"/>
        <v>0</v>
      </c>
      <c r="AL28" s="71">
        <v>0</v>
      </c>
      <c r="AM28" s="71">
        <v>0</v>
      </c>
      <c r="AN28" s="71">
        <v>0</v>
      </c>
      <c r="AO28" s="71">
        <v>0</v>
      </c>
      <c r="AP28" s="71">
        <v>0</v>
      </c>
      <c r="AQ28" s="80">
        <v>0</v>
      </c>
      <c r="AR28" s="71">
        <v>0</v>
      </c>
      <c r="AS28" s="10">
        <f t="shared" si="107"/>
        <v>0</v>
      </c>
      <c r="AT28" s="6">
        <f t="shared" si="108"/>
        <v>0</v>
      </c>
      <c r="AU28" s="11">
        <v>0</v>
      </c>
      <c r="AV28" s="7">
        <f t="shared" si="109"/>
        <v>0</v>
      </c>
      <c r="AW28" s="70">
        <f t="shared" si="110"/>
        <v>0</v>
      </c>
      <c r="AX28" s="136">
        <v>0</v>
      </c>
      <c r="AY28" s="136">
        <v>0</v>
      </c>
      <c r="AZ28" s="136">
        <v>0</v>
      </c>
      <c r="BA28" s="136">
        <v>0</v>
      </c>
      <c r="BB28" s="80">
        <v>0</v>
      </c>
      <c r="BC28" s="136">
        <v>0</v>
      </c>
      <c r="BD28" s="79">
        <f t="shared" si="111"/>
        <v>0</v>
      </c>
      <c r="BE28" s="6">
        <f t="shared" si="112"/>
        <v>0</v>
      </c>
      <c r="BF28" s="11">
        <v>0</v>
      </c>
      <c r="BG28" s="7">
        <f t="shared" si="113"/>
        <v>0</v>
      </c>
      <c r="BH28" s="178">
        <f t="shared" si="114"/>
        <v>0</v>
      </c>
      <c r="BI28" s="136">
        <v>0</v>
      </c>
      <c r="BJ28" s="136">
        <v>0</v>
      </c>
      <c r="BK28" s="136">
        <v>0</v>
      </c>
      <c r="BL28" s="80">
        <v>0</v>
      </c>
      <c r="BM28" s="136">
        <v>0</v>
      </c>
      <c r="BN28" s="79">
        <f t="shared" si="115"/>
        <v>0</v>
      </c>
      <c r="BO28" s="6">
        <f t="shared" si="116"/>
        <v>16000</v>
      </c>
      <c r="BP28" s="11">
        <v>16000</v>
      </c>
      <c r="BQ28" s="7">
        <f t="shared" si="117"/>
        <v>0</v>
      </c>
      <c r="BR28" s="178">
        <f t="shared" si="118"/>
        <v>16000</v>
      </c>
      <c r="BS28" s="136">
        <v>16000</v>
      </c>
      <c r="BT28" s="136">
        <v>0</v>
      </c>
      <c r="BU28" s="80">
        <v>0</v>
      </c>
      <c r="BV28" s="136">
        <v>0</v>
      </c>
      <c r="BW28" s="79">
        <f t="shared" si="119"/>
        <v>0</v>
      </c>
      <c r="BX28" s="6">
        <f t="shared" si="120"/>
        <v>46741000</v>
      </c>
      <c r="BY28" s="11">
        <v>46741000</v>
      </c>
      <c r="BZ28" s="7">
        <f t="shared" si="121"/>
        <v>0</v>
      </c>
      <c r="CA28" s="178">
        <f t="shared" si="122"/>
        <v>36741000</v>
      </c>
      <c r="CB28" s="80">
        <v>36741000</v>
      </c>
      <c r="CC28" s="79">
        <f t="shared" si="123"/>
        <v>10000000</v>
      </c>
      <c r="CD28" s="9">
        <f t="shared" si="124"/>
        <v>0</v>
      </c>
      <c r="CE28" s="13"/>
      <c r="CF28" s="21">
        <f t="shared" si="125"/>
        <v>0</v>
      </c>
      <c r="CG28" s="70">
        <f t="shared" si="126"/>
        <v>0</v>
      </c>
      <c r="CH28" s="71"/>
      <c r="CI28" s="136"/>
      <c r="CJ28" s="136"/>
      <c r="CK28" s="136"/>
      <c r="CL28" s="177"/>
      <c r="CM28" s="80"/>
      <c r="CN28" s="136"/>
      <c r="CO28" s="20">
        <f t="shared" si="127"/>
        <v>0</v>
      </c>
      <c r="CP28" s="107">
        <f t="shared" si="128"/>
        <v>0</v>
      </c>
      <c r="CQ28" s="13"/>
      <c r="CR28" s="108">
        <f t="shared" si="129"/>
        <v>0</v>
      </c>
      <c r="CS28" s="109">
        <f t="shared" si="130"/>
        <v>0</v>
      </c>
      <c r="CT28" s="136"/>
      <c r="CU28" s="136"/>
      <c r="CV28" s="136"/>
      <c r="CW28" s="177"/>
      <c r="CX28" s="80"/>
      <c r="CY28" s="13"/>
      <c r="CZ28" s="110">
        <f t="shared" si="131"/>
        <v>0</v>
      </c>
      <c r="DA28" s="6">
        <f t="shared" si="132"/>
        <v>0</v>
      </c>
      <c r="DB28" s="11">
        <v>0</v>
      </c>
      <c r="DC28" s="7">
        <f t="shared" si="133"/>
        <v>0</v>
      </c>
      <c r="DD28" s="178">
        <f t="shared" si="134"/>
        <v>0</v>
      </c>
      <c r="DE28" s="136">
        <v>0</v>
      </c>
      <c r="DF28" s="136">
        <v>0</v>
      </c>
      <c r="DG28" s="136">
        <v>0</v>
      </c>
      <c r="DH28" s="80">
        <v>0</v>
      </c>
      <c r="DI28" s="136">
        <v>0</v>
      </c>
      <c r="DJ28" s="79">
        <f t="shared" si="135"/>
        <v>0</v>
      </c>
      <c r="DK28" s="6">
        <f t="shared" si="136"/>
        <v>5317000</v>
      </c>
      <c r="DL28" s="11">
        <v>5317000</v>
      </c>
      <c r="DM28" s="7">
        <f t="shared" si="137"/>
        <v>0</v>
      </c>
      <c r="DN28" s="178">
        <f t="shared" si="138"/>
        <v>5317000</v>
      </c>
      <c r="DO28" s="136">
        <v>5317000</v>
      </c>
      <c r="DP28" s="136">
        <v>0</v>
      </c>
      <c r="DQ28" s="80">
        <v>0</v>
      </c>
      <c r="DR28" s="11">
        <v>0</v>
      </c>
      <c r="DS28" s="8">
        <f t="shared" si="139"/>
        <v>0</v>
      </c>
      <c r="DT28" s="6">
        <f t="shared" si="140"/>
        <v>0</v>
      </c>
      <c r="DU28" s="11">
        <v>0</v>
      </c>
      <c r="DV28" s="7">
        <f t="shared" si="141"/>
        <v>0</v>
      </c>
      <c r="DW28" s="178">
        <f t="shared" si="142"/>
        <v>0</v>
      </c>
      <c r="DX28" s="80">
        <v>0</v>
      </c>
      <c r="DY28" s="79">
        <f t="shared" si="143"/>
        <v>0</v>
      </c>
      <c r="DZ28" s="135">
        <f t="shared" si="144"/>
        <v>0</v>
      </c>
      <c r="EA28" s="136"/>
      <c r="EB28" s="70">
        <f t="shared" si="145"/>
        <v>0</v>
      </c>
      <c r="EC28" s="109">
        <f t="shared" si="146"/>
        <v>0</v>
      </c>
      <c r="ED28" s="136"/>
      <c r="EE28" s="71"/>
      <c r="EF28" s="71"/>
      <c r="EG28" s="188"/>
      <c r="EH28" s="80"/>
      <c r="EI28" s="468">
        <f t="shared" si="147"/>
        <v>0</v>
      </c>
      <c r="EJ28" s="135">
        <f t="shared" si="148"/>
        <v>0</v>
      </c>
      <c r="EK28" s="136"/>
      <c r="EL28" s="70">
        <f t="shared" si="149"/>
        <v>0</v>
      </c>
      <c r="EM28" s="109">
        <f t="shared" si="150"/>
        <v>0</v>
      </c>
      <c r="EN28" s="71"/>
      <c r="EO28" s="80"/>
      <c r="EP28" s="468">
        <f t="shared" si="151"/>
        <v>0</v>
      </c>
      <c r="EQ28" s="135">
        <f t="shared" si="152"/>
        <v>0</v>
      </c>
      <c r="ER28" s="136"/>
      <c r="ES28" s="70">
        <f t="shared" si="153"/>
        <v>0</v>
      </c>
      <c r="ET28" s="109">
        <f t="shared" si="154"/>
        <v>0</v>
      </c>
      <c r="EU28" s="80"/>
      <c r="EV28" s="468">
        <f t="shared" si="155"/>
        <v>0</v>
      </c>
      <c r="EW28" s="135">
        <f t="shared" si="156"/>
        <v>0</v>
      </c>
      <c r="EX28" s="136"/>
      <c r="EY28" s="70">
        <f t="shared" si="157"/>
        <v>0</v>
      </c>
      <c r="EZ28" s="109">
        <f t="shared" si="158"/>
        <v>0</v>
      </c>
      <c r="FA28" s="71"/>
      <c r="FB28" s="80"/>
      <c r="FC28" s="468">
        <f t="shared" si="159"/>
        <v>0</v>
      </c>
      <c r="FD28" s="135">
        <f t="shared" si="160"/>
        <v>0</v>
      </c>
      <c r="FE28" s="136"/>
      <c r="FF28" s="70">
        <f t="shared" si="161"/>
        <v>0</v>
      </c>
      <c r="FG28" s="109">
        <f t="shared" si="162"/>
        <v>0</v>
      </c>
      <c r="FH28" s="80"/>
      <c r="FI28" s="468">
        <f t="shared" si="163"/>
        <v>0</v>
      </c>
      <c r="FJ28" s="6">
        <f t="shared" si="164"/>
        <v>52074000</v>
      </c>
      <c r="FK28" s="22">
        <f t="shared" si="165"/>
        <v>46757000</v>
      </c>
      <c r="FL28" s="138">
        <f t="shared" si="166"/>
        <v>5317000</v>
      </c>
      <c r="FM28" s="64">
        <f t="shared" si="167"/>
        <v>0</v>
      </c>
      <c r="FN28" s="64">
        <f t="shared" si="168"/>
        <v>0</v>
      </c>
      <c r="FO28" s="9">
        <f t="shared" si="169"/>
        <v>42074000</v>
      </c>
      <c r="FP28" s="64">
        <f t="shared" si="170"/>
        <v>36757000</v>
      </c>
      <c r="FQ28" s="118">
        <f t="shared" si="203"/>
        <v>16000</v>
      </c>
      <c r="FR28" s="118">
        <f t="shared" si="171"/>
        <v>36741000</v>
      </c>
      <c r="FS28" s="284" t="str">
        <f t="shared" si="172"/>
        <v/>
      </c>
      <c r="FT28" s="189">
        <f t="shared" si="173"/>
        <v>5317000</v>
      </c>
      <c r="FU28" s="190">
        <f t="shared" si="204"/>
        <v>5317000</v>
      </c>
      <c r="FV28" s="190">
        <f t="shared" si="174"/>
        <v>0</v>
      </c>
      <c r="FW28" s="284" t="str">
        <f t="shared" si="175"/>
        <v/>
      </c>
      <c r="FX28" s="64">
        <f t="shared" si="176"/>
        <v>0</v>
      </c>
      <c r="FY28" s="189">
        <f t="shared" si="177"/>
        <v>0</v>
      </c>
      <c r="FZ28" s="189">
        <f t="shared" si="178"/>
        <v>0</v>
      </c>
      <c r="GA28" s="284" t="str">
        <f t="shared" si="179"/>
        <v/>
      </c>
      <c r="GB28" s="64">
        <f t="shared" si="180"/>
        <v>0</v>
      </c>
      <c r="GC28" s="189">
        <f t="shared" si="205"/>
        <v>0</v>
      </c>
      <c r="GD28" s="189">
        <f t="shared" si="181"/>
        <v>0</v>
      </c>
      <c r="GE28" s="284" t="str">
        <f t="shared" si="182"/>
        <v/>
      </c>
      <c r="GF28" s="285" t="str">
        <f t="shared" si="183"/>
        <v/>
      </c>
      <c r="GG28" s="6">
        <f t="shared" si="184"/>
        <v>0</v>
      </c>
      <c r="GH28" s="22">
        <f t="shared" si="185"/>
        <v>0</v>
      </c>
      <c r="GI28" s="138">
        <f t="shared" si="186"/>
        <v>0</v>
      </c>
      <c r="GJ28" s="9">
        <f t="shared" si="187"/>
        <v>10000000</v>
      </c>
      <c r="GK28" s="64">
        <f t="shared" si="188"/>
        <v>10000000</v>
      </c>
      <c r="GL28" s="286" t="str">
        <f t="shared" si="189"/>
        <v/>
      </c>
      <c r="GM28" s="64">
        <f t="shared" si="190"/>
        <v>0</v>
      </c>
      <c r="GN28" s="284" t="str">
        <f t="shared" si="191"/>
        <v/>
      </c>
      <c r="GO28" s="64">
        <f t="shared" si="192"/>
        <v>0</v>
      </c>
      <c r="GP28" s="284" t="str">
        <f t="shared" si="193"/>
        <v/>
      </c>
      <c r="GQ28" s="64">
        <f t="shared" si="194"/>
        <v>0</v>
      </c>
      <c r="GR28" s="284" t="str">
        <f t="shared" si="195"/>
        <v/>
      </c>
      <c r="GS28" s="479" t="str">
        <f t="shared" si="196"/>
        <v/>
      </c>
      <c r="GT28" s="496">
        <f t="shared" si="197"/>
        <v>10000000</v>
      </c>
      <c r="GU28" s="501">
        <f t="shared" si="206"/>
        <v>0</v>
      </c>
      <c r="GV28" s="491">
        <v>0</v>
      </c>
      <c r="GW28" s="491">
        <v>0</v>
      </c>
      <c r="GX28" s="501">
        <f t="shared" si="198"/>
        <v>10000000</v>
      </c>
      <c r="GY28" s="491">
        <v>10000000</v>
      </c>
      <c r="GZ28" s="491">
        <v>0</v>
      </c>
      <c r="HA28" s="491">
        <v>0</v>
      </c>
      <c r="HB28" s="495">
        <v>0</v>
      </c>
      <c r="HD28" s="325">
        <f t="shared" si="101"/>
        <v>36741000</v>
      </c>
    </row>
    <row r="29" spans="1:212" s="60" customFormat="1" ht="14.25" hidden="1" thickBot="1" x14ac:dyDescent="0.45">
      <c r="A29" s="283" t="s">
        <v>337</v>
      </c>
      <c r="B29" s="281" t="s">
        <v>336</v>
      </c>
      <c r="C29" s="282" t="s">
        <v>280</v>
      </c>
      <c r="D29" s="19">
        <v>0</v>
      </c>
      <c r="E29" s="19">
        <v>169989000</v>
      </c>
      <c r="F29" s="19">
        <v>169102000</v>
      </c>
      <c r="G29" s="19">
        <v>0</v>
      </c>
      <c r="H29" s="19">
        <v>0</v>
      </c>
      <c r="I29" s="19">
        <v>0</v>
      </c>
      <c r="J29" s="19">
        <v>26478000</v>
      </c>
      <c r="K29" s="19">
        <v>0</v>
      </c>
      <c r="L29" s="19"/>
      <c r="M29" s="19"/>
      <c r="N29" s="19"/>
      <c r="O29" s="19"/>
      <c r="P29" s="19"/>
      <c r="Q29" s="8">
        <f t="shared" si="102"/>
        <v>365569000</v>
      </c>
      <c r="R29" s="12">
        <v>0</v>
      </c>
      <c r="S29" s="68">
        <v>169036000</v>
      </c>
      <c r="T29" s="68">
        <v>0</v>
      </c>
      <c r="U29" s="68">
        <v>953000</v>
      </c>
      <c r="V29" s="68">
        <v>4885000</v>
      </c>
      <c r="W29" s="13">
        <v>0</v>
      </c>
      <c r="X29" s="69">
        <v>0</v>
      </c>
      <c r="Y29" s="69">
        <v>0</v>
      </c>
      <c r="Z29" s="69">
        <v>26478000</v>
      </c>
      <c r="AA29" s="69">
        <v>0</v>
      </c>
      <c r="AB29" s="69"/>
      <c r="AC29" s="69"/>
      <c r="AD29" s="69"/>
      <c r="AE29" s="69"/>
      <c r="AF29" s="69"/>
      <c r="AG29" s="10">
        <f t="shared" si="103"/>
        <v>201352000</v>
      </c>
      <c r="AH29" s="6">
        <f t="shared" si="104"/>
        <v>0</v>
      </c>
      <c r="AI29" s="11">
        <v>0</v>
      </c>
      <c r="AJ29" s="7">
        <f t="shared" si="105"/>
        <v>0</v>
      </c>
      <c r="AK29" s="70">
        <f t="shared" si="106"/>
        <v>0</v>
      </c>
      <c r="AL29" s="71">
        <v>0</v>
      </c>
      <c r="AM29" s="71">
        <v>0</v>
      </c>
      <c r="AN29" s="71">
        <v>0</v>
      </c>
      <c r="AO29" s="71">
        <v>0</v>
      </c>
      <c r="AP29" s="71">
        <v>0</v>
      </c>
      <c r="AQ29" s="80">
        <v>0</v>
      </c>
      <c r="AR29" s="71">
        <v>0</v>
      </c>
      <c r="AS29" s="10">
        <f t="shared" si="107"/>
        <v>0</v>
      </c>
      <c r="AT29" s="6">
        <f t="shared" si="108"/>
        <v>169036000</v>
      </c>
      <c r="AU29" s="11">
        <v>169036000</v>
      </c>
      <c r="AV29" s="7">
        <f t="shared" si="109"/>
        <v>0</v>
      </c>
      <c r="AW29" s="70">
        <f t="shared" si="110"/>
        <v>169036000</v>
      </c>
      <c r="AX29" s="136">
        <v>169036000</v>
      </c>
      <c r="AY29" s="136">
        <v>0</v>
      </c>
      <c r="AZ29" s="136">
        <v>0</v>
      </c>
      <c r="BA29" s="136">
        <v>0</v>
      </c>
      <c r="BB29" s="80">
        <v>0</v>
      </c>
      <c r="BC29" s="136">
        <v>0</v>
      </c>
      <c r="BD29" s="79">
        <f t="shared" si="111"/>
        <v>0</v>
      </c>
      <c r="BE29" s="6">
        <f t="shared" si="112"/>
        <v>0</v>
      </c>
      <c r="BF29" s="11">
        <v>0</v>
      </c>
      <c r="BG29" s="7">
        <f t="shared" si="113"/>
        <v>0</v>
      </c>
      <c r="BH29" s="178">
        <f t="shared" si="114"/>
        <v>0</v>
      </c>
      <c r="BI29" s="136">
        <v>0</v>
      </c>
      <c r="BJ29" s="136">
        <v>0</v>
      </c>
      <c r="BK29" s="136">
        <v>0</v>
      </c>
      <c r="BL29" s="80">
        <v>0</v>
      </c>
      <c r="BM29" s="136">
        <v>0</v>
      </c>
      <c r="BN29" s="79">
        <f t="shared" si="115"/>
        <v>0</v>
      </c>
      <c r="BO29" s="6">
        <f t="shared" si="116"/>
        <v>953000</v>
      </c>
      <c r="BP29" s="11">
        <v>953000</v>
      </c>
      <c r="BQ29" s="7">
        <f t="shared" si="117"/>
        <v>0</v>
      </c>
      <c r="BR29" s="178">
        <f t="shared" si="118"/>
        <v>953000</v>
      </c>
      <c r="BS29" s="136">
        <v>953000</v>
      </c>
      <c r="BT29" s="136">
        <v>0</v>
      </c>
      <c r="BU29" s="80">
        <v>0</v>
      </c>
      <c r="BV29" s="136">
        <v>0</v>
      </c>
      <c r="BW29" s="79">
        <f t="shared" si="119"/>
        <v>0</v>
      </c>
      <c r="BX29" s="6">
        <f t="shared" si="120"/>
        <v>4885000</v>
      </c>
      <c r="BY29" s="11">
        <v>4885000</v>
      </c>
      <c r="BZ29" s="7">
        <f t="shared" si="121"/>
        <v>0</v>
      </c>
      <c r="CA29" s="178">
        <f t="shared" si="122"/>
        <v>4885000</v>
      </c>
      <c r="CB29" s="80">
        <v>4885000</v>
      </c>
      <c r="CC29" s="79">
        <f t="shared" si="123"/>
        <v>0</v>
      </c>
      <c r="CD29" s="9">
        <f t="shared" si="124"/>
        <v>0</v>
      </c>
      <c r="CE29" s="13"/>
      <c r="CF29" s="21">
        <f t="shared" si="125"/>
        <v>0</v>
      </c>
      <c r="CG29" s="70">
        <f t="shared" si="126"/>
        <v>0</v>
      </c>
      <c r="CH29" s="71"/>
      <c r="CI29" s="136"/>
      <c r="CJ29" s="136"/>
      <c r="CK29" s="136"/>
      <c r="CL29" s="177"/>
      <c r="CM29" s="80"/>
      <c r="CN29" s="136"/>
      <c r="CO29" s="20">
        <f t="shared" si="127"/>
        <v>0</v>
      </c>
      <c r="CP29" s="107">
        <f t="shared" si="128"/>
        <v>0</v>
      </c>
      <c r="CQ29" s="13"/>
      <c r="CR29" s="108">
        <f t="shared" si="129"/>
        <v>0</v>
      </c>
      <c r="CS29" s="109">
        <f t="shared" si="130"/>
        <v>0</v>
      </c>
      <c r="CT29" s="136"/>
      <c r="CU29" s="136"/>
      <c r="CV29" s="136"/>
      <c r="CW29" s="177"/>
      <c r="CX29" s="80"/>
      <c r="CY29" s="13"/>
      <c r="CZ29" s="110">
        <f t="shared" si="131"/>
        <v>0</v>
      </c>
      <c r="DA29" s="6">
        <f t="shared" si="132"/>
        <v>0</v>
      </c>
      <c r="DB29" s="11">
        <v>0</v>
      </c>
      <c r="DC29" s="7">
        <f t="shared" si="133"/>
        <v>0</v>
      </c>
      <c r="DD29" s="178">
        <f t="shared" si="134"/>
        <v>0</v>
      </c>
      <c r="DE29" s="136">
        <v>0</v>
      </c>
      <c r="DF29" s="136">
        <v>0</v>
      </c>
      <c r="DG29" s="136">
        <v>0</v>
      </c>
      <c r="DH29" s="80">
        <v>0</v>
      </c>
      <c r="DI29" s="136">
        <v>0</v>
      </c>
      <c r="DJ29" s="79">
        <f t="shared" si="135"/>
        <v>0</v>
      </c>
      <c r="DK29" s="6">
        <f t="shared" si="136"/>
        <v>26478000</v>
      </c>
      <c r="DL29" s="11">
        <v>26478000</v>
      </c>
      <c r="DM29" s="7">
        <f t="shared" si="137"/>
        <v>0</v>
      </c>
      <c r="DN29" s="178">
        <f t="shared" si="138"/>
        <v>26478000</v>
      </c>
      <c r="DO29" s="136">
        <v>26478000</v>
      </c>
      <c r="DP29" s="136">
        <v>0</v>
      </c>
      <c r="DQ29" s="80">
        <v>0</v>
      </c>
      <c r="DR29" s="11">
        <v>0</v>
      </c>
      <c r="DS29" s="8">
        <f t="shared" si="139"/>
        <v>0</v>
      </c>
      <c r="DT29" s="6">
        <f t="shared" si="140"/>
        <v>0</v>
      </c>
      <c r="DU29" s="11">
        <v>0</v>
      </c>
      <c r="DV29" s="7">
        <f t="shared" si="141"/>
        <v>0</v>
      </c>
      <c r="DW29" s="178">
        <f t="shared" si="142"/>
        <v>0</v>
      </c>
      <c r="DX29" s="80">
        <v>0</v>
      </c>
      <c r="DY29" s="79">
        <f t="shared" si="143"/>
        <v>0</v>
      </c>
      <c r="DZ29" s="135">
        <f t="shared" si="144"/>
        <v>0</v>
      </c>
      <c r="EA29" s="136"/>
      <c r="EB29" s="70">
        <f t="shared" si="145"/>
        <v>0</v>
      </c>
      <c r="EC29" s="109">
        <f t="shared" si="146"/>
        <v>0</v>
      </c>
      <c r="ED29" s="136"/>
      <c r="EE29" s="71"/>
      <c r="EF29" s="71"/>
      <c r="EG29" s="188"/>
      <c r="EH29" s="80"/>
      <c r="EI29" s="468">
        <f t="shared" si="147"/>
        <v>0</v>
      </c>
      <c r="EJ29" s="135">
        <f t="shared" si="148"/>
        <v>0</v>
      </c>
      <c r="EK29" s="136"/>
      <c r="EL29" s="70">
        <f t="shared" si="149"/>
        <v>0</v>
      </c>
      <c r="EM29" s="109">
        <f t="shared" si="150"/>
        <v>0</v>
      </c>
      <c r="EN29" s="71"/>
      <c r="EO29" s="80"/>
      <c r="EP29" s="468">
        <f t="shared" si="151"/>
        <v>0</v>
      </c>
      <c r="EQ29" s="135">
        <f t="shared" si="152"/>
        <v>0</v>
      </c>
      <c r="ER29" s="136"/>
      <c r="ES29" s="70">
        <f t="shared" si="153"/>
        <v>0</v>
      </c>
      <c r="ET29" s="109">
        <f t="shared" si="154"/>
        <v>0</v>
      </c>
      <c r="EU29" s="80"/>
      <c r="EV29" s="468">
        <f t="shared" si="155"/>
        <v>0</v>
      </c>
      <c r="EW29" s="135">
        <f t="shared" si="156"/>
        <v>0</v>
      </c>
      <c r="EX29" s="136"/>
      <c r="EY29" s="70">
        <f t="shared" si="157"/>
        <v>0</v>
      </c>
      <c r="EZ29" s="109">
        <f t="shared" si="158"/>
        <v>0</v>
      </c>
      <c r="FA29" s="71"/>
      <c r="FB29" s="80"/>
      <c r="FC29" s="468">
        <f t="shared" si="159"/>
        <v>0</v>
      </c>
      <c r="FD29" s="135">
        <f t="shared" si="160"/>
        <v>0</v>
      </c>
      <c r="FE29" s="136"/>
      <c r="FF29" s="70">
        <f t="shared" si="161"/>
        <v>0</v>
      </c>
      <c r="FG29" s="109">
        <f t="shared" si="162"/>
        <v>0</v>
      </c>
      <c r="FH29" s="80"/>
      <c r="FI29" s="468">
        <f t="shared" si="163"/>
        <v>0</v>
      </c>
      <c r="FJ29" s="6">
        <f t="shared" si="164"/>
        <v>201352000</v>
      </c>
      <c r="FK29" s="22">
        <f t="shared" si="165"/>
        <v>174874000</v>
      </c>
      <c r="FL29" s="138">
        <f t="shared" si="166"/>
        <v>26478000</v>
      </c>
      <c r="FM29" s="64">
        <f t="shared" si="167"/>
        <v>0</v>
      </c>
      <c r="FN29" s="64">
        <f t="shared" si="168"/>
        <v>0</v>
      </c>
      <c r="FO29" s="9">
        <f t="shared" si="169"/>
        <v>201352000</v>
      </c>
      <c r="FP29" s="64">
        <f t="shared" si="170"/>
        <v>174874000</v>
      </c>
      <c r="FQ29" s="118">
        <f t="shared" si="203"/>
        <v>169989000</v>
      </c>
      <c r="FR29" s="118">
        <f t="shared" si="171"/>
        <v>4885000</v>
      </c>
      <c r="FS29" s="284" t="str">
        <f t="shared" si="172"/>
        <v/>
      </c>
      <c r="FT29" s="189">
        <f t="shared" si="173"/>
        <v>26478000</v>
      </c>
      <c r="FU29" s="190">
        <f t="shared" si="204"/>
        <v>26478000</v>
      </c>
      <c r="FV29" s="190">
        <f t="shared" si="174"/>
        <v>0</v>
      </c>
      <c r="FW29" s="284" t="str">
        <f t="shared" si="175"/>
        <v/>
      </c>
      <c r="FX29" s="64">
        <f t="shared" si="176"/>
        <v>0</v>
      </c>
      <c r="FY29" s="189">
        <f t="shared" si="177"/>
        <v>0</v>
      </c>
      <c r="FZ29" s="189">
        <f t="shared" si="178"/>
        <v>0</v>
      </c>
      <c r="GA29" s="284" t="str">
        <f t="shared" si="179"/>
        <v/>
      </c>
      <c r="GB29" s="64">
        <f t="shared" si="180"/>
        <v>0</v>
      </c>
      <c r="GC29" s="189">
        <f t="shared" si="205"/>
        <v>0</v>
      </c>
      <c r="GD29" s="189">
        <f t="shared" si="181"/>
        <v>0</v>
      </c>
      <c r="GE29" s="284" t="str">
        <f t="shared" si="182"/>
        <v/>
      </c>
      <c r="GF29" s="285" t="str">
        <f t="shared" si="183"/>
        <v/>
      </c>
      <c r="GG29" s="6">
        <f t="shared" si="184"/>
        <v>0</v>
      </c>
      <c r="GH29" s="22">
        <f t="shared" si="185"/>
        <v>0</v>
      </c>
      <c r="GI29" s="138">
        <f t="shared" si="186"/>
        <v>0</v>
      </c>
      <c r="GJ29" s="9">
        <f t="shared" si="187"/>
        <v>0</v>
      </c>
      <c r="GK29" s="64">
        <f t="shared" si="188"/>
        <v>0</v>
      </c>
      <c r="GL29" s="286" t="str">
        <f t="shared" si="189"/>
        <v/>
      </c>
      <c r="GM29" s="64">
        <f t="shared" si="190"/>
        <v>0</v>
      </c>
      <c r="GN29" s="284" t="str">
        <f t="shared" si="191"/>
        <v/>
      </c>
      <c r="GO29" s="64">
        <f t="shared" si="192"/>
        <v>0</v>
      </c>
      <c r="GP29" s="284" t="str">
        <f t="shared" si="193"/>
        <v/>
      </c>
      <c r="GQ29" s="64">
        <f t="shared" si="194"/>
        <v>0</v>
      </c>
      <c r="GR29" s="284" t="str">
        <f t="shared" si="195"/>
        <v/>
      </c>
      <c r="GS29" s="479" t="str">
        <f t="shared" si="196"/>
        <v/>
      </c>
      <c r="GT29" s="496">
        <f t="shared" si="197"/>
        <v>0</v>
      </c>
      <c r="GU29" s="501">
        <f t="shared" si="206"/>
        <v>0</v>
      </c>
      <c r="GV29" s="491">
        <v>0</v>
      </c>
      <c r="GW29" s="491">
        <v>0</v>
      </c>
      <c r="GX29" s="501">
        <f t="shared" si="198"/>
        <v>0</v>
      </c>
      <c r="GY29" s="491">
        <v>0</v>
      </c>
      <c r="GZ29" s="491">
        <v>0</v>
      </c>
      <c r="HA29" s="491">
        <v>0</v>
      </c>
      <c r="HB29" s="495">
        <v>0</v>
      </c>
      <c r="HD29" s="325">
        <f t="shared" si="101"/>
        <v>4885000</v>
      </c>
    </row>
    <row r="30" spans="1:212" s="60" customFormat="1" ht="14.25" hidden="1" thickBot="1" x14ac:dyDescent="0.45">
      <c r="A30" s="283" t="s">
        <v>339</v>
      </c>
      <c r="B30" s="281" t="s">
        <v>338</v>
      </c>
      <c r="C30" s="282" t="s">
        <v>280</v>
      </c>
      <c r="D30" s="19">
        <v>121816000</v>
      </c>
      <c r="E30" s="19">
        <v>3641000</v>
      </c>
      <c r="F30" s="19">
        <v>132878000</v>
      </c>
      <c r="G30" s="19">
        <v>0</v>
      </c>
      <c r="H30" s="19">
        <v>0</v>
      </c>
      <c r="I30" s="19">
        <v>0</v>
      </c>
      <c r="J30" s="19">
        <v>23120000</v>
      </c>
      <c r="K30" s="19">
        <v>0</v>
      </c>
      <c r="L30" s="19"/>
      <c r="M30" s="19"/>
      <c r="N30" s="19"/>
      <c r="O30" s="19"/>
      <c r="P30" s="19"/>
      <c r="Q30" s="8">
        <f t="shared" si="102"/>
        <v>281455000</v>
      </c>
      <c r="R30" s="12">
        <v>121816000</v>
      </c>
      <c r="S30" s="68">
        <v>3641000</v>
      </c>
      <c r="T30" s="68">
        <v>0</v>
      </c>
      <c r="U30" s="68">
        <v>0</v>
      </c>
      <c r="V30" s="68">
        <v>5473000</v>
      </c>
      <c r="W30" s="13">
        <v>0</v>
      </c>
      <c r="X30" s="69">
        <v>0</v>
      </c>
      <c r="Y30" s="69">
        <v>0</v>
      </c>
      <c r="Z30" s="69">
        <v>23120000</v>
      </c>
      <c r="AA30" s="69">
        <v>0</v>
      </c>
      <c r="AB30" s="69"/>
      <c r="AC30" s="69"/>
      <c r="AD30" s="69"/>
      <c r="AE30" s="69"/>
      <c r="AF30" s="69"/>
      <c r="AG30" s="10">
        <f t="shared" si="103"/>
        <v>154050000</v>
      </c>
      <c r="AH30" s="6">
        <f t="shared" si="104"/>
        <v>121816000</v>
      </c>
      <c r="AI30" s="11">
        <v>121816000</v>
      </c>
      <c r="AJ30" s="7">
        <f t="shared" si="105"/>
        <v>0</v>
      </c>
      <c r="AK30" s="70">
        <f t="shared" si="106"/>
        <v>121816000</v>
      </c>
      <c r="AL30" s="71">
        <v>121816000</v>
      </c>
      <c r="AM30" s="71">
        <v>0</v>
      </c>
      <c r="AN30" s="71">
        <v>0</v>
      </c>
      <c r="AO30" s="71">
        <v>0</v>
      </c>
      <c r="AP30" s="71">
        <v>0</v>
      </c>
      <c r="AQ30" s="80">
        <v>0</v>
      </c>
      <c r="AR30" s="71">
        <v>0</v>
      </c>
      <c r="AS30" s="10">
        <f t="shared" si="107"/>
        <v>0</v>
      </c>
      <c r="AT30" s="6">
        <f t="shared" si="108"/>
        <v>3641000</v>
      </c>
      <c r="AU30" s="11">
        <v>3641000</v>
      </c>
      <c r="AV30" s="7">
        <f t="shared" si="109"/>
        <v>0</v>
      </c>
      <c r="AW30" s="70">
        <f t="shared" si="110"/>
        <v>3641000</v>
      </c>
      <c r="AX30" s="136">
        <v>3641000</v>
      </c>
      <c r="AY30" s="136">
        <v>0</v>
      </c>
      <c r="AZ30" s="136">
        <v>0</v>
      </c>
      <c r="BA30" s="136">
        <v>0</v>
      </c>
      <c r="BB30" s="80">
        <v>0</v>
      </c>
      <c r="BC30" s="136">
        <v>0</v>
      </c>
      <c r="BD30" s="79">
        <f t="shared" si="111"/>
        <v>0</v>
      </c>
      <c r="BE30" s="6">
        <f t="shared" si="112"/>
        <v>0</v>
      </c>
      <c r="BF30" s="11">
        <v>0</v>
      </c>
      <c r="BG30" s="7">
        <f t="shared" si="113"/>
        <v>0</v>
      </c>
      <c r="BH30" s="178">
        <f t="shared" si="114"/>
        <v>0</v>
      </c>
      <c r="BI30" s="136">
        <v>0</v>
      </c>
      <c r="BJ30" s="136">
        <v>0</v>
      </c>
      <c r="BK30" s="136">
        <v>0</v>
      </c>
      <c r="BL30" s="80">
        <v>0</v>
      </c>
      <c r="BM30" s="136">
        <v>0</v>
      </c>
      <c r="BN30" s="79">
        <f t="shared" si="115"/>
        <v>0</v>
      </c>
      <c r="BO30" s="6">
        <f t="shared" si="116"/>
        <v>0</v>
      </c>
      <c r="BP30" s="11">
        <v>0</v>
      </c>
      <c r="BQ30" s="7">
        <f t="shared" si="117"/>
        <v>0</v>
      </c>
      <c r="BR30" s="178">
        <f t="shared" si="118"/>
        <v>0</v>
      </c>
      <c r="BS30" s="136">
        <v>0</v>
      </c>
      <c r="BT30" s="136">
        <v>0</v>
      </c>
      <c r="BU30" s="80">
        <v>0</v>
      </c>
      <c r="BV30" s="136">
        <v>0</v>
      </c>
      <c r="BW30" s="79">
        <f t="shared" si="119"/>
        <v>0</v>
      </c>
      <c r="BX30" s="6">
        <f t="shared" si="120"/>
        <v>5473000</v>
      </c>
      <c r="BY30" s="11">
        <v>5473000</v>
      </c>
      <c r="BZ30" s="7">
        <f t="shared" si="121"/>
        <v>0</v>
      </c>
      <c r="CA30" s="178">
        <f t="shared" si="122"/>
        <v>5473000</v>
      </c>
      <c r="CB30" s="80">
        <v>5473000</v>
      </c>
      <c r="CC30" s="79">
        <f t="shared" si="123"/>
        <v>0</v>
      </c>
      <c r="CD30" s="9">
        <f t="shared" si="124"/>
        <v>0</v>
      </c>
      <c r="CE30" s="13"/>
      <c r="CF30" s="21">
        <f t="shared" si="125"/>
        <v>0</v>
      </c>
      <c r="CG30" s="70">
        <f t="shared" si="126"/>
        <v>0</v>
      </c>
      <c r="CH30" s="71"/>
      <c r="CI30" s="136"/>
      <c r="CJ30" s="136"/>
      <c r="CK30" s="136"/>
      <c r="CL30" s="177"/>
      <c r="CM30" s="80"/>
      <c r="CN30" s="136"/>
      <c r="CO30" s="20">
        <f t="shared" si="127"/>
        <v>0</v>
      </c>
      <c r="CP30" s="107">
        <f t="shared" si="128"/>
        <v>0</v>
      </c>
      <c r="CQ30" s="13"/>
      <c r="CR30" s="108">
        <f t="shared" si="129"/>
        <v>0</v>
      </c>
      <c r="CS30" s="109">
        <f t="shared" si="130"/>
        <v>0</v>
      </c>
      <c r="CT30" s="136"/>
      <c r="CU30" s="136"/>
      <c r="CV30" s="136"/>
      <c r="CW30" s="177"/>
      <c r="CX30" s="80"/>
      <c r="CY30" s="13"/>
      <c r="CZ30" s="110">
        <f t="shared" si="131"/>
        <v>0</v>
      </c>
      <c r="DA30" s="6">
        <f t="shared" si="132"/>
        <v>0</v>
      </c>
      <c r="DB30" s="11">
        <v>0</v>
      </c>
      <c r="DC30" s="7">
        <f t="shared" si="133"/>
        <v>0</v>
      </c>
      <c r="DD30" s="178">
        <f t="shared" si="134"/>
        <v>0</v>
      </c>
      <c r="DE30" s="136">
        <v>0</v>
      </c>
      <c r="DF30" s="136">
        <v>0</v>
      </c>
      <c r="DG30" s="136">
        <v>0</v>
      </c>
      <c r="DH30" s="80">
        <v>0</v>
      </c>
      <c r="DI30" s="136">
        <v>0</v>
      </c>
      <c r="DJ30" s="79">
        <f t="shared" si="135"/>
        <v>0</v>
      </c>
      <c r="DK30" s="6">
        <f t="shared" si="136"/>
        <v>23120000</v>
      </c>
      <c r="DL30" s="11">
        <v>23120000</v>
      </c>
      <c r="DM30" s="7">
        <f t="shared" si="137"/>
        <v>0</v>
      </c>
      <c r="DN30" s="178">
        <f t="shared" si="138"/>
        <v>23120000</v>
      </c>
      <c r="DO30" s="136">
        <v>23120000</v>
      </c>
      <c r="DP30" s="136">
        <v>0</v>
      </c>
      <c r="DQ30" s="80">
        <v>0</v>
      </c>
      <c r="DR30" s="11">
        <v>0</v>
      </c>
      <c r="DS30" s="8">
        <f t="shared" si="139"/>
        <v>0</v>
      </c>
      <c r="DT30" s="6">
        <f t="shared" si="140"/>
        <v>0</v>
      </c>
      <c r="DU30" s="11">
        <v>0</v>
      </c>
      <c r="DV30" s="7">
        <f t="shared" si="141"/>
        <v>0</v>
      </c>
      <c r="DW30" s="178">
        <f t="shared" si="142"/>
        <v>0</v>
      </c>
      <c r="DX30" s="80">
        <v>0</v>
      </c>
      <c r="DY30" s="79">
        <f t="shared" si="143"/>
        <v>0</v>
      </c>
      <c r="DZ30" s="135">
        <f t="shared" si="144"/>
        <v>0</v>
      </c>
      <c r="EA30" s="136"/>
      <c r="EB30" s="70">
        <f t="shared" si="145"/>
        <v>0</v>
      </c>
      <c r="EC30" s="109">
        <f t="shared" si="146"/>
        <v>0</v>
      </c>
      <c r="ED30" s="136"/>
      <c r="EE30" s="71"/>
      <c r="EF30" s="71"/>
      <c r="EG30" s="188"/>
      <c r="EH30" s="80"/>
      <c r="EI30" s="468">
        <f t="shared" si="147"/>
        <v>0</v>
      </c>
      <c r="EJ30" s="135">
        <f t="shared" si="148"/>
        <v>0</v>
      </c>
      <c r="EK30" s="136"/>
      <c r="EL30" s="70">
        <f t="shared" si="149"/>
        <v>0</v>
      </c>
      <c r="EM30" s="109">
        <f t="shared" si="150"/>
        <v>0</v>
      </c>
      <c r="EN30" s="71"/>
      <c r="EO30" s="80"/>
      <c r="EP30" s="468">
        <f t="shared" si="151"/>
        <v>0</v>
      </c>
      <c r="EQ30" s="135">
        <f t="shared" si="152"/>
        <v>0</v>
      </c>
      <c r="ER30" s="136"/>
      <c r="ES30" s="70">
        <f t="shared" si="153"/>
        <v>0</v>
      </c>
      <c r="ET30" s="109">
        <f t="shared" si="154"/>
        <v>0</v>
      </c>
      <c r="EU30" s="80"/>
      <c r="EV30" s="468">
        <f t="shared" si="155"/>
        <v>0</v>
      </c>
      <c r="EW30" s="135">
        <f t="shared" si="156"/>
        <v>0</v>
      </c>
      <c r="EX30" s="136"/>
      <c r="EY30" s="70">
        <f t="shared" si="157"/>
        <v>0</v>
      </c>
      <c r="EZ30" s="109">
        <f t="shared" si="158"/>
        <v>0</v>
      </c>
      <c r="FA30" s="71"/>
      <c r="FB30" s="80"/>
      <c r="FC30" s="468">
        <f t="shared" si="159"/>
        <v>0</v>
      </c>
      <c r="FD30" s="135">
        <f t="shared" si="160"/>
        <v>0</v>
      </c>
      <c r="FE30" s="136"/>
      <c r="FF30" s="70">
        <f t="shared" si="161"/>
        <v>0</v>
      </c>
      <c r="FG30" s="109">
        <f t="shared" si="162"/>
        <v>0</v>
      </c>
      <c r="FH30" s="80"/>
      <c r="FI30" s="468">
        <f t="shared" si="163"/>
        <v>0</v>
      </c>
      <c r="FJ30" s="6">
        <f t="shared" si="164"/>
        <v>154050000</v>
      </c>
      <c r="FK30" s="22">
        <f t="shared" si="165"/>
        <v>130930000</v>
      </c>
      <c r="FL30" s="138">
        <f t="shared" si="166"/>
        <v>23120000</v>
      </c>
      <c r="FM30" s="64">
        <f t="shared" si="167"/>
        <v>0</v>
      </c>
      <c r="FN30" s="64">
        <f t="shared" si="168"/>
        <v>0</v>
      </c>
      <c r="FO30" s="9">
        <f t="shared" si="169"/>
        <v>154050000</v>
      </c>
      <c r="FP30" s="64">
        <f t="shared" si="170"/>
        <v>130930000</v>
      </c>
      <c r="FQ30" s="118">
        <f t="shared" si="203"/>
        <v>125457000</v>
      </c>
      <c r="FR30" s="118">
        <f t="shared" si="171"/>
        <v>5473000</v>
      </c>
      <c r="FS30" s="284" t="str">
        <f t="shared" si="172"/>
        <v/>
      </c>
      <c r="FT30" s="189">
        <f t="shared" si="173"/>
        <v>23120000</v>
      </c>
      <c r="FU30" s="190">
        <f t="shared" si="204"/>
        <v>23120000</v>
      </c>
      <c r="FV30" s="190">
        <f t="shared" si="174"/>
        <v>0</v>
      </c>
      <c r="FW30" s="284" t="str">
        <f t="shared" si="175"/>
        <v/>
      </c>
      <c r="FX30" s="64">
        <f t="shared" si="176"/>
        <v>0</v>
      </c>
      <c r="FY30" s="189">
        <f t="shared" si="177"/>
        <v>0</v>
      </c>
      <c r="FZ30" s="189">
        <f t="shared" si="178"/>
        <v>0</v>
      </c>
      <c r="GA30" s="284" t="str">
        <f t="shared" si="179"/>
        <v/>
      </c>
      <c r="GB30" s="64">
        <f t="shared" si="180"/>
        <v>0</v>
      </c>
      <c r="GC30" s="189">
        <f t="shared" si="205"/>
        <v>0</v>
      </c>
      <c r="GD30" s="189">
        <f t="shared" si="181"/>
        <v>0</v>
      </c>
      <c r="GE30" s="284" t="str">
        <f t="shared" si="182"/>
        <v/>
      </c>
      <c r="GF30" s="285" t="str">
        <f t="shared" si="183"/>
        <v/>
      </c>
      <c r="GG30" s="6">
        <f t="shared" si="184"/>
        <v>0</v>
      </c>
      <c r="GH30" s="22">
        <f t="shared" si="185"/>
        <v>0</v>
      </c>
      <c r="GI30" s="138">
        <f t="shared" si="186"/>
        <v>0</v>
      </c>
      <c r="GJ30" s="9">
        <f t="shared" si="187"/>
        <v>0</v>
      </c>
      <c r="GK30" s="64">
        <f t="shared" si="188"/>
        <v>0</v>
      </c>
      <c r="GL30" s="286" t="str">
        <f t="shared" si="189"/>
        <v/>
      </c>
      <c r="GM30" s="64">
        <f t="shared" si="190"/>
        <v>0</v>
      </c>
      <c r="GN30" s="284" t="str">
        <f t="shared" si="191"/>
        <v/>
      </c>
      <c r="GO30" s="64">
        <f t="shared" si="192"/>
        <v>0</v>
      </c>
      <c r="GP30" s="284" t="str">
        <f t="shared" si="193"/>
        <v/>
      </c>
      <c r="GQ30" s="64">
        <f t="shared" si="194"/>
        <v>0</v>
      </c>
      <c r="GR30" s="284" t="str">
        <f t="shared" si="195"/>
        <v/>
      </c>
      <c r="GS30" s="479" t="str">
        <f t="shared" si="196"/>
        <v/>
      </c>
      <c r="GT30" s="496">
        <f t="shared" si="197"/>
        <v>0</v>
      </c>
      <c r="GU30" s="501">
        <f t="shared" si="206"/>
        <v>0</v>
      </c>
      <c r="GV30" s="491">
        <v>0</v>
      </c>
      <c r="GW30" s="491">
        <v>0</v>
      </c>
      <c r="GX30" s="501">
        <f t="shared" si="198"/>
        <v>0</v>
      </c>
      <c r="GY30" s="491">
        <v>0</v>
      </c>
      <c r="GZ30" s="491">
        <v>0</v>
      </c>
      <c r="HA30" s="491">
        <v>0</v>
      </c>
      <c r="HB30" s="495">
        <v>0</v>
      </c>
      <c r="HD30" s="325">
        <f t="shared" si="101"/>
        <v>5473000</v>
      </c>
    </row>
    <row r="31" spans="1:212" s="60" customFormat="1" ht="14.25" hidden="1" thickBot="1" x14ac:dyDescent="0.45">
      <c r="A31" s="504" t="s">
        <v>342</v>
      </c>
      <c r="B31" s="502" t="s">
        <v>340</v>
      </c>
      <c r="C31" s="503" t="s">
        <v>341</v>
      </c>
      <c r="D31" s="505">
        <v>0</v>
      </c>
      <c r="E31" s="505">
        <v>41713000</v>
      </c>
      <c r="F31" s="505">
        <v>80747000</v>
      </c>
      <c r="G31" s="505">
        <v>0</v>
      </c>
      <c r="H31" s="505">
        <v>0</v>
      </c>
      <c r="I31" s="505">
        <v>0</v>
      </c>
      <c r="J31" s="505">
        <v>11739000</v>
      </c>
      <c r="K31" s="505">
        <v>0</v>
      </c>
      <c r="L31" s="505"/>
      <c r="M31" s="505"/>
      <c r="N31" s="505"/>
      <c r="O31" s="505"/>
      <c r="P31" s="505"/>
      <c r="Q31" s="506">
        <f t="shared" si="102"/>
        <v>134199000</v>
      </c>
      <c r="R31" s="507">
        <v>0</v>
      </c>
      <c r="S31" s="508">
        <v>41713000</v>
      </c>
      <c r="T31" s="508">
        <v>0</v>
      </c>
      <c r="U31" s="508">
        <v>0</v>
      </c>
      <c r="V31" s="508">
        <v>6607000</v>
      </c>
      <c r="W31" s="136">
        <v>0</v>
      </c>
      <c r="X31" s="71">
        <v>0</v>
      </c>
      <c r="Y31" s="71">
        <v>0</v>
      </c>
      <c r="Z31" s="71">
        <v>11739000</v>
      </c>
      <c r="AA31" s="71">
        <v>0</v>
      </c>
      <c r="AB31" s="71"/>
      <c r="AC31" s="71"/>
      <c r="AD31" s="71"/>
      <c r="AE31" s="71"/>
      <c r="AF31" s="71"/>
      <c r="AG31" s="468">
        <f t="shared" si="103"/>
        <v>60059000</v>
      </c>
      <c r="AH31" s="509">
        <f t="shared" si="104"/>
        <v>0</v>
      </c>
      <c r="AI31" s="510">
        <v>0</v>
      </c>
      <c r="AJ31" s="511">
        <f t="shared" si="105"/>
        <v>0</v>
      </c>
      <c r="AK31" s="70">
        <f t="shared" si="106"/>
        <v>0</v>
      </c>
      <c r="AL31" s="71">
        <v>0</v>
      </c>
      <c r="AM31" s="71">
        <v>0</v>
      </c>
      <c r="AN31" s="71">
        <v>0</v>
      </c>
      <c r="AO31" s="71">
        <v>0</v>
      </c>
      <c r="AP31" s="71">
        <v>0</v>
      </c>
      <c r="AQ31" s="80">
        <v>0</v>
      </c>
      <c r="AR31" s="71">
        <v>0</v>
      </c>
      <c r="AS31" s="468">
        <f t="shared" si="107"/>
        <v>0</v>
      </c>
      <c r="AT31" s="509">
        <f t="shared" si="108"/>
        <v>41713000</v>
      </c>
      <c r="AU31" s="510">
        <v>41713000</v>
      </c>
      <c r="AV31" s="511">
        <f t="shared" si="109"/>
        <v>0</v>
      </c>
      <c r="AW31" s="70">
        <f t="shared" si="110"/>
        <v>0</v>
      </c>
      <c r="AX31" s="136">
        <v>0</v>
      </c>
      <c r="AY31" s="136">
        <v>0</v>
      </c>
      <c r="AZ31" s="136">
        <v>0</v>
      </c>
      <c r="BA31" s="136">
        <v>0</v>
      </c>
      <c r="BB31" s="80">
        <v>0</v>
      </c>
      <c r="BC31" s="136">
        <v>0</v>
      </c>
      <c r="BD31" s="512">
        <f t="shared" si="111"/>
        <v>41713000</v>
      </c>
      <c r="BE31" s="509">
        <f t="shared" si="112"/>
        <v>0</v>
      </c>
      <c r="BF31" s="510">
        <v>0</v>
      </c>
      <c r="BG31" s="511">
        <f t="shared" si="113"/>
        <v>0</v>
      </c>
      <c r="BH31" s="178">
        <f t="shared" si="114"/>
        <v>0</v>
      </c>
      <c r="BI31" s="136">
        <v>0</v>
      </c>
      <c r="BJ31" s="136">
        <v>0</v>
      </c>
      <c r="BK31" s="136">
        <v>0</v>
      </c>
      <c r="BL31" s="80">
        <v>0</v>
      </c>
      <c r="BM31" s="136">
        <v>0</v>
      </c>
      <c r="BN31" s="512">
        <f t="shared" si="115"/>
        <v>0</v>
      </c>
      <c r="BO31" s="509">
        <f t="shared" si="116"/>
        <v>0</v>
      </c>
      <c r="BP31" s="510">
        <v>0</v>
      </c>
      <c r="BQ31" s="511">
        <f t="shared" si="117"/>
        <v>0</v>
      </c>
      <c r="BR31" s="178">
        <f t="shared" si="118"/>
        <v>0</v>
      </c>
      <c r="BS31" s="136">
        <v>0</v>
      </c>
      <c r="BT31" s="136">
        <v>0</v>
      </c>
      <c r="BU31" s="80">
        <v>0</v>
      </c>
      <c r="BV31" s="136">
        <v>0</v>
      </c>
      <c r="BW31" s="512">
        <f t="shared" si="119"/>
        <v>0</v>
      </c>
      <c r="BX31" s="509">
        <f t="shared" si="120"/>
        <v>6607000</v>
      </c>
      <c r="BY31" s="510">
        <v>6607000</v>
      </c>
      <c r="BZ31" s="511">
        <f t="shared" si="121"/>
        <v>0</v>
      </c>
      <c r="CA31" s="178">
        <f t="shared" si="122"/>
        <v>0</v>
      </c>
      <c r="CB31" s="80">
        <v>0</v>
      </c>
      <c r="CC31" s="512">
        <f t="shared" si="123"/>
        <v>6607000</v>
      </c>
      <c r="CD31" s="135">
        <f t="shared" si="124"/>
        <v>0</v>
      </c>
      <c r="CE31" s="136"/>
      <c r="CF31" s="70">
        <f t="shared" si="125"/>
        <v>0</v>
      </c>
      <c r="CG31" s="70">
        <f t="shared" si="126"/>
        <v>0</v>
      </c>
      <c r="CH31" s="71"/>
      <c r="CI31" s="136"/>
      <c r="CJ31" s="136"/>
      <c r="CK31" s="136"/>
      <c r="CL31" s="177"/>
      <c r="CM31" s="80"/>
      <c r="CN31" s="136"/>
      <c r="CO31" s="513">
        <f t="shared" si="127"/>
        <v>0</v>
      </c>
      <c r="CP31" s="135">
        <f t="shared" si="128"/>
        <v>0</v>
      </c>
      <c r="CQ31" s="136"/>
      <c r="CR31" s="70">
        <f t="shared" si="129"/>
        <v>0</v>
      </c>
      <c r="CS31" s="70">
        <f t="shared" si="130"/>
        <v>0</v>
      </c>
      <c r="CT31" s="136"/>
      <c r="CU31" s="136"/>
      <c r="CV31" s="136"/>
      <c r="CW31" s="177"/>
      <c r="CX31" s="80"/>
      <c r="CY31" s="136"/>
      <c r="CZ31" s="513">
        <f t="shared" si="131"/>
        <v>0</v>
      </c>
      <c r="DA31" s="509">
        <f t="shared" si="132"/>
        <v>0</v>
      </c>
      <c r="DB31" s="510">
        <v>0</v>
      </c>
      <c r="DC31" s="511">
        <f t="shared" si="133"/>
        <v>0</v>
      </c>
      <c r="DD31" s="178">
        <f t="shared" si="134"/>
        <v>0</v>
      </c>
      <c r="DE31" s="136">
        <v>0</v>
      </c>
      <c r="DF31" s="136">
        <v>0</v>
      </c>
      <c r="DG31" s="136">
        <v>0</v>
      </c>
      <c r="DH31" s="80">
        <v>0</v>
      </c>
      <c r="DI31" s="136">
        <v>0</v>
      </c>
      <c r="DJ31" s="512">
        <f t="shared" si="135"/>
        <v>0</v>
      </c>
      <c r="DK31" s="509">
        <f t="shared" si="136"/>
        <v>11739000</v>
      </c>
      <c r="DL31" s="510">
        <v>11739000</v>
      </c>
      <c r="DM31" s="511">
        <f t="shared" si="137"/>
        <v>0</v>
      </c>
      <c r="DN31" s="178">
        <f t="shared" si="138"/>
        <v>0</v>
      </c>
      <c r="DO31" s="136">
        <v>0</v>
      </c>
      <c r="DP31" s="136">
        <v>0</v>
      </c>
      <c r="DQ31" s="80">
        <v>0</v>
      </c>
      <c r="DR31" s="510">
        <v>0</v>
      </c>
      <c r="DS31" s="506">
        <f t="shared" si="139"/>
        <v>11739000</v>
      </c>
      <c r="DT31" s="509">
        <f t="shared" si="140"/>
        <v>0</v>
      </c>
      <c r="DU31" s="510">
        <v>0</v>
      </c>
      <c r="DV31" s="511">
        <f t="shared" si="141"/>
        <v>0</v>
      </c>
      <c r="DW31" s="178">
        <f t="shared" si="142"/>
        <v>0</v>
      </c>
      <c r="DX31" s="80">
        <v>0</v>
      </c>
      <c r="DY31" s="512">
        <f t="shared" si="143"/>
        <v>0</v>
      </c>
      <c r="DZ31" s="135">
        <f t="shared" si="144"/>
        <v>0</v>
      </c>
      <c r="EA31" s="136"/>
      <c r="EB31" s="70">
        <f t="shared" si="145"/>
        <v>0</v>
      </c>
      <c r="EC31" s="70">
        <f t="shared" si="146"/>
        <v>0</v>
      </c>
      <c r="ED31" s="136"/>
      <c r="EE31" s="71"/>
      <c r="EF31" s="71"/>
      <c r="EG31" s="188"/>
      <c r="EH31" s="80"/>
      <c r="EI31" s="468">
        <f t="shared" si="147"/>
        <v>0</v>
      </c>
      <c r="EJ31" s="135">
        <f t="shared" si="148"/>
        <v>0</v>
      </c>
      <c r="EK31" s="136"/>
      <c r="EL31" s="70">
        <f t="shared" si="149"/>
        <v>0</v>
      </c>
      <c r="EM31" s="70">
        <f t="shared" si="150"/>
        <v>0</v>
      </c>
      <c r="EN31" s="71"/>
      <c r="EO31" s="80"/>
      <c r="EP31" s="468">
        <f t="shared" si="151"/>
        <v>0</v>
      </c>
      <c r="EQ31" s="135">
        <f t="shared" si="152"/>
        <v>0</v>
      </c>
      <c r="ER31" s="136"/>
      <c r="ES31" s="70">
        <f t="shared" si="153"/>
        <v>0</v>
      </c>
      <c r="ET31" s="70">
        <f t="shared" si="154"/>
        <v>0</v>
      </c>
      <c r="EU31" s="80"/>
      <c r="EV31" s="468">
        <f t="shared" si="155"/>
        <v>0</v>
      </c>
      <c r="EW31" s="135">
        <f t="shared" si="156"/>
        <v>0</v>
      </c>
      <c r="EX31" s="136"/>
      <c r="EY31" s="70">
        <f t="shared" si="157"/>
        <v>0</v>
      </c>
      <c r="EZ31" s="70">
        <f t="shared" si="158"/>
        <v>0</v>
      </c>
      <c r="FA31" s="71"/>
      <c r="FB31" s="80"/>
      <c r="FC31" s="468">
        <f t="shared" si="159"/>
        <v>0</v>
      </c>
      <c r="FD31" s="135">
        <f t="shared" si="160"/>
        <v>0</v>
      </c>
      <c r="FE31" s="136"/>
      <c r="FF31" s="70">
        <f t="shared" si="161"/>
        <v>0</v>
      </c>
      <c r="FG31" s="70">
        <f t="shared" si="162"/>
        <v>0</v>
      </c>
      <c r="FH31" s="80"/>
      <c r="FI31" s="468">
        <f t="shared" si="163"/>
        <v>0</v>
      </c>
      <c r="FJ31" s="509">
        <f t="shared" si="164"/>
        <v>60059000</v>
      </c>
      <c r="FK31" s="514">
        <f t="shared" si="165"/>
        <v>48320000</v>
      </c>
      <c r="FL31" s="515">
        <f t="shared" si="166"/>
        <v>11739000</v>
      </c>
      <c r="FM31" s="178">
        <f t="shared" si="167"/>
        <v>0</v>
      </c>
      <c r="FN31" s="178">
        <f t="shared" si="168"/>
        <v>0</v>
      </c>
      <c r="FO31" s="135">
        <f t="shared" si="169"/>
        <v>0</v>
      </c>
      <c r="FP31" s="178">
        <f t="shared" si="170"/>
        <v>0</v>
      </c>
      <c r="FQ31" s="516">
        <f t="shared" si="203"/>
        <v>0</v>
      </c>
      <c r="FR31" s="516">
        <f t="shared" si="171"/>
        <v>0</v>
      </c>
      <c r="FS31" s="517" t="str">
        <f t="shared" si="172"/>
        <v/>
      </c>
      <c r="FT31" s="178">
        <f t="shared" si="173"/>
        <v>0</v>
      </c>
      <c r="FU31" s="516">
        <f t="shared" si="204"/>
        <v>0</v>
      </c>
      <c r="FV31" s="516">
        <f t="shared" si="174"/>
        <v>0</v>
      </c>
      <c r="FW31" s="517" t="str">
        <f t="shared" si="175"/>
        <v/>
      </c>
      <c r="FX31" s="178">
        <f t="shared" si="176"/>
        <v>0</v>
      </c>
      <c r="FY31" s="178">
        <f t="shared" si="177"/>
        <v>0</v>
      </c>
      <c r="FZ31" s="178">
        <f t="shared" si="178"/>
        <v>0</v>
      </c>
      <c r="GA31" s="517" t="str">
        <f t="shared" si="179"/>
        <v/>
      </c>
      <c r="GB31" s="178">
        <f t="shared" si="180"/>
        <v>0</v>
      </c>
      <c r="GC31" s="178">
        <f t="shared" si="205"/>
        <v>0</v>
      </c>
      <c r="GD31" s="178">
        <f t="shared" si="181"/>
        <v>0</v>
      </c>
      <c r="GE31" s="517" t="str">
        <f t="shared" si="182"/>
        <v/>
      </c>
      <c r="GF31" s="518" t="str">
        <f t="shared" si="183"/>
        <v/>
      </c>
      <c r="GG31" s="509">
        <f t="shared" si="184"/>
        <v>0</v>
      </c>
      <c r="GH31" s="514">
        <f t="shared" si="185"/>
        <v>0</v>
      </c>
      <c r="GI31" s="515">
        <f t="shared" si="186"/>
        <v>0</v>
      </c>
      <c r="GJ31" s="135">
        <f t="shared" si="187"/>
        <v>60059000</v>
      </c>
      <c r="GK31" s="178">
        <f t="shared" si="188"/>
        <v>48320000</v>
      </c>
      <c r="GL31" s="519" t="str">
        <f t="shared" si="189"/>
        <v/>
      </c>
      <c r="GM31" s="178">
        <f t="shared" si="190"/>
        <v>11739000</v>
      </c>
      <c r="GN31" s="517" t="str">
        <f t="shared" si="191"/>
        <v/>
      </c>
      <c r="GO31" s="178">
        <f t="shared" si="192"/>
        <v>0</v>
      </c>
      <c r="GP31" s="517" t="str">
        <f t="shared" si="193"/>
        <v/>
      </c>
      <c r="GQ31" s="178">
        <f t="shared" si="194"/>
        <v>0</v>
      </c>
      <c r="GR31" s="517" t="str">
        <f t="shared" si="195"/>
        <v/>
      </c>
      <c r="GS31" s="520" t="str">
        <f t="shared" si="196"/>
        <v/>
      </c>
      <c r="GT31" s="521">
        <f t="shared" si="197"/>
        <v>0</v>
      </c>
      <c r="GU31" s="501">
        <f t="shared" si="206"/>
        <v>0</v>
      </c>
      <c r="GV31" s="491">
        <v>0</v>
      </c>
      <c r="GW31" s="491">
        <v>0</v>
      </c>
      <c r="GX31" s="501">
        <f t="shared" si="198"/>
        <v>0</v>
      </c>
      <c r="GY31" s="491">
        <v>0</v>
      </c>
      <c r="GZ31" s="491">
        <v>0</v>
      </c>
      <c r="HA31" s="491">
        <v>0</v>
      </c>
      <c r="HB31" s="495">
        <v>0</v>
      </c>
      <c r="HD31" s="325">
        <f t="shared" si="101"/>
        <v>0</v>
      </c>
    </row>
    <row r="32" spans="1:212" s="60" customFormat="1" ht="14.25" hidden="1" thickBot="1" x14ac:dyDescent="0.45">
      <c r="A32" s="283" t="s">
        <v>344</v>
      </c>
      <c r="B32" s="281" t="s">
        <v>343</v>
      </c>
      <c r="C32" s="282" t="s">
        <v>280</v>
      </c>
      <c r="D32" s="19">
        <v>56631000</v>
      </c>
      <c r="E32" s="19">
        <v>1611000</v>
      </c>
      <c r="F32" s="19">
        <v>55114000</v>
      </c>
      <c r="G32" s="19">
        <v>0</v>
      </c>
      <c r="H32" s="19">
        <v>0</v>
      </c>
      <c r="I32" s="19">
        <v>6819000</v>
      </c>
      <c r="J32" s="19">
        <v>0</v>
      </c>
      <c r="K32" s="19">
        <v>0</v>
      </c>
      <c r="L32" s="19"/>
      <c r="M32" s="19"/>
      <c r="N32" s="19"/>
      <c r="O32" s="19"/>
      <c r="P32" s="19"/>
      <c r="Q32" s="8">
        <f t="shared" si="102"/>
        <v>120175000</v>
      </c>
      <c r="R32" s="12">
        <v>56631000</v>
      </c>
      <c r="S32" s="68">
        <v>0</v>
      </c>
      <c r="T32" s="68">
        <v>1611000</v>
      </c>
      <c r="U32" s="68">
        <v>0</v>
      </c>
      <c r="V32" s="68">
        <v>55114000</v>
      </c>
      <c r="W32" s="13">
        <v>0</v>
      </c>
      <c r="X32" s="69">
        <v>0</v>
      </c>
      <c r="Y32" s="69">
        <v>6819000</v>
      </c>
      <c r="Z32" s="69">
        <v>0</v>
      </c>
      <c r="AA32" s="69">
        <v>0</v>
      </c>
      <c r="AB32" s="69"/>
      <c r="AC32" s="69"/>
      <c r="AD32" s="69"/>
      <c r="AE32" s="69"/>
      <c r="AF32" s="69"/>
      <c r="AG32" s="10">
        <f t="shared" si="103"/>
        <v>120175000</v>
      </c>
      <c r="AH32" s="6">
        <f t="shared" si="104"/>
        <v>56631000</v>
      </c>
      <c r="AI32" s="11">
        <v>56631000</v>
      </c>
      <c r="AJ32" s="7">
        <f t="shared" si="105"/>
        <v>0</v>
      </c>
      <c r="AK32" s="70">
        <f t="shared" si="106"/>
        <v>56631000</v>
      </c>
      <c r="AL32" s="71">
        <v>56631000</v>
      </c>
      <c r="AM32" s="71">
        <v>0</v>
      </c>
      <c r="AN32" s="71">
        <v>0</v>
      </c>
      <c r="AO32" s="71">
        <v>0</v>
      </c>
      <c r="AP32" s="71">
        <v>0</v>
      </c>
      <c r="AQ32" s="80">
        <v>0</v>
      </c>
      <c r="AR32" s="71">
        <v>0</v>
      </c>
      <c r="AS32" s="10">
        <f t="shared" si="107"/>
        <v>0</v>
      </c>
      <c r="AT32" s="6">
        <f t="shared" si="108"/>
        <v>0</v>
      </c>
      <c r="AU32" s="11">
        <v>0</v>
      </c>
      <c r="AV32" s="7">
        <f t="shared" si="109"/>
        <v>0</v>
      </c>
      <c r="AW32" s="70">
        <f t="shared" si="110"/>
        <v>0</v>
      </c>
      <c r="AX32" s="136">
        <v>0</v>
      </c>
      <c r="AY32" s="136">
        <v>0</v>
      </c>
      <c r="AZ32" s="136">
        <v>0</v>
      </c>
      <c r="BA32" s="136">
        <v>0</v>
      </c>
      <c r="BB32" s="80">
        <v>0</v>
      </c>
      <c r="BC32" s="136">
        <v>0</v>
      </c>
      <c r="BD32" s="79">
        <f t="shared" si="111"/>
        <v>0</v>
      </c>
      <c r="BE32" s="6">
        <f t="shared" si="112"/>
        <v>1611000</v>
      </c>
      <c r="BF32" s="11">
        <v>1611000</v>
      </c>
      <c r="BG32" s="7">
        <f t="shared" si="113"/>
        <v>0</v>
      </c>
      <c r="BH32" s="178">
        <f t="shared" si="114"/>
        <v>1611000</v>
      </c>
      <c r="BI32" s="136">
        <v>1611000</v>
      </c>
      <c r="BJ32" s="136">
        <v>0</v>
      </c>
      <c r="BK32" s="136">
        <v>0</v>
      </c>
      <c r="BL32" s="80">
        <v>0</v>
      </c>
      <c r="BM32" s="136">
        <v>0</v>
      </c>
      <c r="BN32" s="79">
        <f t="shared" si="115"/>
        <v>0</v>
      </c>
      <c r="BO32" s="6">
        <f t="shared" si="116"/>
        <v>0</v>
      </c>
      <c r="BP32" s="11">
        <v>0</v>
      </c>
      <c r="BQ32" s="7">
        <f t="shared" si="117"/>
        <v>0</v>
      </c>
      <c r="BR32" s="178">
        <f t="shared" si="118"/>
        <v>0</v>
      </c>
      <c r="BS32" s="136">
        <v>0</v>
      </c>
      <c r="BT32" s="136">
        <v>0</v>
      </c>
      <c r="BU32" s="80">
        <v>0</v>
      </c>
      <c r="BV32" s="136">
        <v>0</v>
      </c>
      <c r="BW32" s="79">
        <f t="shared" si="119"/>
        <v>0</v>
      </c>
      <c r="BX32" s="6">
        <f t="shared" si="120"/>
        <v>55114000</v>
      </c>
      <c r="BY32" s="11">
        <v>55114000</v>
      </c>
      <c r="BZ32" s="7">
        <f t="shared" si="121"/>
        <v>0</v>
      </c>
      <c r="CA32" s="178">
        <f t="shared" si="122"/>
        <v>16323000</v>
      </c>
      <c r="CB32" s="80">
        <v>16323000</v>
      </c>
      <c r="CC32" s="79">
        <f t="shared" si="123"/>
        <v>38791000</v>
      </c>
      <c r="CD32" s="9">
        <f t="shared" si="124"/>
        <v>0</v>
      </c>
      <c r="CE32" s="13"/>
      <c r="CF32" s="21">
        <f t="shared" si="125"/>
        <v>0</v>
      </c>
      <c r="CG32" s="70">
        <f t="shared" si="126"/>
        <v>0</v>
      </c>
      <c r="CH32" s="71"/>
      <c r="CI32" s="136"/>
      <c r="CJ32" s="136"/>
      <c r="CK32" s="136"/>
      <c r="CL32" s="177"/>
      <c r="CM32" s="80"/>
      <c r="CN32" s="136"/>
      <c r="CO32" s="20">
        <f t="shared" si="127"/>
        <v>0</v>
      </c>
      <c r="CP32" s="107">
        <f t="shared" si="128"/>
        <v>0</v>
      </c>
      <c r="CQ32" s="13"/>
      <c r="CR32" s="108">
        <f t="shared" si="129"/>
        <v>0</v>
      </c>
      <c r="CS32" s="109">
        <f t="shared" si="130"/>
        <v>0</v>
      </c>
      <c r="CT32" s="136"/>
      <c r="CU32" s="136"/>
      <c r="CV32" s="136"/>
      <c r="CW32" s="177"/>
      <c r="CX32" s="80"/>
      <c r="CY32" s="13"/>
      <c r="CZ32" s="110">
        <f t="shared" si="131"/>
        <v>0</v>
      </c>
      <c r="DA32" s="6">
        <f t="shared" si="132"/>
        <v>6819000</v>
      </c>
      <c r="DB32" s="11">
        <v>6819000</v>
      </c>
      <c r="DC32" s="7">
        <f t="shared" si="133"/>
        <v>0</v>
      </c>
      <c r="DD32" s="178">
        <f t="shared" si="134"/>
        <v>6819000</v>
      </c>
      <c r="DE32" s="136">
        <v>6819000</v>
      </c>
      <c r="DF32" s="136">
        <v>0</v>
      </c>
      <c r="DG32" s="136">
        <v>0</v>
      </c>
      <c r="DH32" s="80">
        <v>0</v>
      </c>
      <c r="DI32" s="136">
        <v>0</v>
      </c>
      <c r="DJ32" s="79">
        <f t="shared" si="135"/>
        <v>0</v>
      </c>
      <c r="DK32" s="6">
        <f t="shared" si="136"/>
        <v>0</v>
      </c>
      <c r="DL32" s="11">
        <v>0</v>
      </c>
      <c r="DM32" s="7">
        <f t="shared" si="137"/>
        <v>0</v>
      </c>
      <c r="DN32" s="178">
        <f t="shared" si="138"/>
        <v>0</v>
      </c>
      <c r="DO32" s="136">
        <v>0</v>
      </c>
      <c r="DP32" s="136">
        <v>0</v>
      </c>
      <c r="DQ32" s="80">
        <v>0</v>
      </c>
      <c r="DR32" s="11">
        <v>0</v>
      </c>
      <c r="DS32" s="8">
        <f t="shared" si="139"/>
        <v>0</v>
      </c>
      <c r="DT32" s="6">
        <f t="shared" si="140"/>
        <v>0</v>
      </c>
      <c r="DU32" s="11">
        <v>0</v>
      </c>
      <c r="DV32" s="7">
        <f t="shared" si="141"/>
        <v>0</v>
      </c>
      <c r="DW32" s="178">
        <f t="shared" si="142"/>
        <v>0</v>
      </c>
      <c r="DX32" s="80">
        <v>0</v>
      </c>
      <c r="DY32" s="79">
        <f t="shared" si="143"/>
        <v>0</v>
      </c>
      <c r="DZ32" s="135">
        <f t="shared" si="144"/>
        <v>0</v>
      </c>
      <c r="EA32" s="136"/>
      <c r="EB32" s="70">
        <f t="shared" si="145"/>
        <v>0</v>
      </c>
      <c r="EC32" s="109">
        <f t="shared" si="146"/>
        <v>0</v>
      </c>
      <c r="ED32" s="136"/>
      <c r="EE32" s="71"/>
      <c r="EF32" s="71"/>
      <c r="EG32" s="188"/>
      <c r="EH32" s="80"/>
      <c r="EI32" s="468">
        <f t="shared" si="147"/>
        <v>0</v>
      </c>
      <c r="EJ32" s="135">
        <f t="shared" si="148"/>
        <v>0</v>
      </c>
      <c r="EK32" s="136"/>
      <c r="EL32" s="70">
        <f t="shared" si="149"/>
        <v>0</v>
      </c>
      <c r="EM32" s="109">
        <f t="shared" si="150"/>
        <v>0</v>
      </c>
      <c r="EN32" s="71"/>
      <c r="EO32" s="80"/>
      <c r="EP32" s="468">
        <f t="shared" si="151"/>
        <v>0</v>
      </c>
      <c r="EQ32" s="135">
        <f t="shared" si="152"/>
        <v>0</v>
      </c>
      <c r="ER32" s="136"/>
      <c r="ES32" s="70">
        <f t="shared" si="153"/>
        <v>0</v>
      </c>
      <c r="ET32" s="109">
        <f t="shared" si="154"/>
        <v>0</v>
      </c>
      <c r="EU32" s="80"/>
      <c r="EV32" s="468">
        <f t="shared" si="155"/>
        <v>0</v>
      </c>
      <c r="EW32" s="135">
        <f t="shared" si="156"/>
        <v>0</v>
      </c>
      <c r="EX32" s="136"/>
      <c r="EY32" s="70">
        <f t="shared" si="157"/>
        <v>0</v>
      </c>
      <c r="EZ32" s="109">
        <f t="shared" si="158"/>
        <v>0</v>
      </c>
      <c r="FA32" s="71"/>
      <c r="FB32" s="80"/>
      <c r="FC32" s="468">
        <f t="shared" si="159"/>
        <v>0</v>
      </c>
      <c r="FD32" s="135">
        <f t="shared" si="160"/>
        <v>0</v>
      </c>
      <c r="FE32" s="136"/>
      <c r="FF32" s="70">
        <f t="shared" si="161"/>
        <v>0</v>
      </c>
      <c r="FG32" s="109">
        <f t="shared" si="162"/>
        <v>0</v>
      </c>
      <c r="FH32" s="80"/>
      <c r="FI32" s="468">
        <f t="shared" si="163"/>
        <v>0</v>
      </c>
      <c r="FJ32" s="6">
        <f t="shared" si="164"/>
        <v>120175000</v>
      </c>
      <c r="FK32" s="22">
        <f t="shared" si="165"/>
        <v>113356000</v>
      </c>
      <c r="FL32" s="138">
        <f t="shared" si="166"/>
        <v>6819000</v>
      </c>
      <c r="FM32" s="64">
        <f t="shared" si="167"/>
        <v>0</v>
      </c>
      <c r="FN32" s="64">
        <f t="shared" si="168"/>
        <v>0</v>
      </c>
      <c r="FO32" s="9">
        <f t="shared" si="169"/>
        <v>81384000</v>
      </c>
      <c r="FP32" s="64">
        <f t="shared" si="170"/>
        <v>74565000</v>
      </c>
      <c r="FQ32" s="118">
        <f t="shared" si="203"/>
        <v>58242000</v>
      </c>
      <c r="FR32" s="118">
        <f t="shared" si="171"/>
        <v>16323000</v>
      </c>
      <c r="FS32" s="284" t="str">
        <f t="shared" si="172"/>
        <v/>
      </c>
      <c r="FT32" s="189">
        <f t="shared" si="173"/>
        <v>6819000</v>
      </c>
      <c r="FU32" s="190">
        <f t="shared" si="204"/>
        <v>6819000</v>
      </c>
      <c r="FV32" s="190">
        <f t="shared" si="174"/>
        <v>0</v>
      </c>
      <c r="FW32" s="284" t="str">
        <f t="shared" si="175"/>
        <v/>
      </c>
      <c r="FX32" s="64">
        <f t="shared" si="176"/>
        <v>0</v>
      </c>
      <c r="FY32" s="189">
        <f t="shared" si="177"/>
        <v>0</v>
      </c>
      <c r="FZ32" s="189">
        <f t="shared" si="178"/>
        <v>0</v>
      </c>
      <c r="GA32" s="284" t="str">
        <f t="shared" si="179"/>
        <v/>
      </c>
      <c r="GB32" s="64">
        <f t="shared" si="180"/>
        <v>0</v>
      </c>
      <c r="GC32" s="189">
        <f t="shared" si="205"/>
        <v>0</v>
      </c>
      <c r="GD32" s="189">
        <f t="shared" si="181"/>
        <v>0</v>
      </c>
      <c r="GE32" s="284" t="str">
        <f t="shared" si="182"/>
        <v/>
      </c>
      <c r="GF32" s="285" t="str">
        <f t="shared" si="183"/>
        <v/>
      </c>
      <c r="GG32" s="6">
        <f t="shared" si="184"/>
        <v>0</v>
      </c>
      <c r="GH32" s="22">
        <f t="shared" si="185"/>
        <v>0</v>
      </c>
      <c r="GI32" s="138">
        <f t="shared" si="186"/>
        <v>0</v>
      </c>
      <c r="GJ32" s="9">
        <f t="shared" si="187"/>
        <v>38791000</v>
      </c>
      <c r="GK32" s="64">
        <f t="shared" si="188"/>
        <v>38791000</v>
      </c>
      <c r="GL32" s="286" t="str">
        <f t="shared" si="189"/>
        <v/>
      </c>
      <c r="GM32" s="64">
        <f t="shared" si="190"/>
        <v>0</v>
      </c>
      <c r="GN32" s="284" t="str">
        <f t="shared" si="191"/>
        <v/>
      </c>
      <c r="GO32" s="64">
        <f t="shared" si="192"/>
        <v>0</v>
      </c>
      <c r="GP32" s="284" t="str">
        <f t="shared" si="193"/>
        <v/>
      </c>
      <c r="GQ32" s="64">
        <f t="shared" si="194"/>
        <v>0</v>
      </c>
      <c r="GR32" s="284" t="str">
        <f t="shared" si="195"/>
        <v/>
      </c>
      <c r="GS32" s="479" t="str">
        <f t="shared" si="196"/>
        <v/>
      </c>
      <c r="GT32" s="496">
        <f t="shared" si="197"/>
        <v>38791000</v>
      </c>
      <c r="GU32" s="501">
        <f t="shared" si="206"/>
        <v>0</v>
      </c>
      <c r="GV32" s="491">
        <v>0</v>
      </c>
      <c r="GW32" s="491">
        <v>0</v>
      </c>
      <c r="GX32" s="501">
        <f t="shared" si="198"/>
        <v>38791000</v>
      </c>
      <c r="GY32" s="491">
        <v>38791000</v>
      </c>
      <c r="GZ32" s="491">
        <v>0</v>
      </c>
      <c r="HA32" s="491">
        <v>0</v>
      </c>
      <c r="HB32" s="495">
        <v>0</v>
      </c>
      <c r="HD32" s="325">
        <f t="shared" si="101"/>
        <v>16323000</v>
      </c>
    </row>
    <row r="33" spans="1:212" s="60" customFormat="1" ht="14.25" hidden="1" thickBot="1" x14ac:dyDescent="0.45">
      <c r="A33" s="283" t="s">
        <v>346</v>
      </c>
      <c r="B33" s="281" t="s">
        <v>345</v>
      </c>
      <c r="C33" s="282" t="s">
        <v>280</v>
      </c>
      <c r="D33" s="19">
        <v>0</v>
      </c>
      <c r="E33" s="19">
        <v>58407000</v>
      </c>
      <c r="F33" s="19">
        <f>58607000+10003000</f>
        <v>68610000</v>
      </c>
      <c r="G33" s="19">
        <v>0</v>
      </c>
      <c r="H33" s="19">
        <v>0</v>
      </c>
      <c r="I33" s="19">
        <v>0</v>
      </c>
      <c r="J33" s="19">
        <v>9850000</v>
      </c>
      <c r="K33" s="19">
        <v>0</v>
      </c>
      <c r="L33" s="19"/>
      <c r="M33" s="19"/>
      <c r="N33" s="19"/>
      <c r="O33" s="19"/>
      <c r="P33" s="19"/>
      <c r="Q33" s="8">
        <f t="shared" si="102"/>
        <v>136867000</v>
      </c>
      <c r="R33" s="12">
        <v>0</v>
      </c>
      <c r="S33" s="68">
        <v>58407000</v>
      </c>
      <c r="T33" s="68">
        <v>0</v>
      </c>
      <c r="U33" s="68">
        <v>0</v>
      </c>
      <c r="V33" s="68">
        <v>68610000</v>
      </c>
      <c r="W33" s="13">
        <v>0</v>
      </c>
      <c r="X33" s="69">
        <v>0</v>
      </c>
      <c r="Y33" s="69">
        <v>0</v>
      </c>
      <c r="Z33" s="69">
        <v>9850000</v>
      </c>
      <c r="AA33" s="69">
        <v>0</v>
      </c>
      <c r="AB33" s="69"/>
      <c r="AC33" s="69"/>
      <c r="AD33" s="69"/>
      <c r="AE33" s="69"/>
      <c r="AF33" s="69"/>
      <c r="AG33" s="10">
        <f t="shared" si="103"/>
        <v>136867000</v>
      </c>
      <c r="AH33" s="6">
        <f t="shared" si="104"/>
        <v>0</v>
      </c>
      <c r="AI33" s="11">
        <v>0</v>
      </c>
      <c r="AJ33" s="7">
        <f t="shared" si="105"/>
        <v>0</v>
      </c>
      <c r="AK33" s="70">
        <f t="shared" si="106"/>
        <v>0</v>
      </c>
      <c r="AL33" s="71">
        <v>0</v>
      </c>
      <c r="AM33" s="71">
        <v>0</v>
      </c>
      <c r="AN33" s="71">
        <v>0</v>
      </c>
      <c r="AO33" s="71">
        <v>0</v>
      </c>
      <c r="AP33" s="71">
        <v>0</v>
      </c>
      <c r="AQ33" s="80">
        <v>0</v>
      </c>
      <c r="AR33" s="71">
        <v>0</v>
      </c>
      <c r="AS33" s="10">
        <f t="shared" si="107"/>
        <v>0</v>
      </c>
      <c r="AT33" s="6">
        <f t="shared" si="108"/>
        <v>58407000</v>
      </c>
      <c r="AU33" s="11">
        <v>58407000</v>
      </c>
      <c r="AV33" s="7">
        <f t="shared" si="109"/>
        <v>0</v>
      </c>
      <c r="AW33" s="70">
        <f t="shared" si="110"/>
        <v>58407000</v>
      </c>
      <c r="AX33" s="136">
        <v>30000000</v>
      </c>
      <c r="AY33" s="136">
        <v>0</v>
      </c>
      <c r="AZ33" s="136">
        <v>0</v>
      </c>
      <c r="BA33" s="136">
        <v>0</v>
      </c>
      <c r="BB33" s="80">
        <v>28407000</v>
      </c>
      <c r="BC33" s="136">
        <v>0</v>
      </c>
      <c r="BD33" s="79">
        <f t="shared" si="111"/>
        <v>0</v>
      </c>
      <c r="BE33" s="6">
        <f t="shared" si="112"/>
        <v>0</v>
      </c>
      <c r="BF33" s="11">
        <v>0</v>
      </c>
      <c r="BG33" s="7">
        <f t="shared" si="113"/>
        <v>0</v>
      </c>
      <c r="BH33" s="178">
        <f t="shared" si="114"/>
        <v>0</v>
      </c>
      <c r="BI33" s="136">
        <v>0</v>
      </c>
      <c r="BJ33" s="136">
        <v>0</v>
      </c>
      <c r="BK33" s="136">
        <v>0</v>
      </c>
      <c r="BL33" s="80">
        <v>0</v>
      </c>
      <c r="BM33" s="136">
        <v>0</v>
      </c>
      <c r="BN33" s="79">
        <f t="shared" si="115"/>
        <v>0</v>
      </c>
      <c r="BO33" s="6">
        <f t="shared" si="116"/>
        <v>0</v>
      </c>
      <c r="BP33" s="11">
        <v>0</v>
      </c>
      <c r="BQ33" s="7">
        <f t="shared" si="117"/>
        <v>0</v>
      </c>
      <c r="BR33" s="178">
        <f t="shared" si="118"/>
        <v>0</v>
      </c>
      <c r="BS33" s="136">
        <v>0</v>
      </c>
      <c r="BT33" s="136">
        <v>0</v>
      </c>
      <c r="BU33" s="80">
        <v>0</v>
      </c>
      <c r="BV33" s="136">
        <v>0</v>
      </c>
      <c r="BW33" s="79">
        <f t="shared" si="119"/>
        <v>0</v>
      </c>
      <c r="BX33" s="6">
        <f t="shared" si="120"/>
        <v>68610000</v>
      </c>
      <c r="BY33" s="11">
        <v>68610000</v>
      </c>
      <c r="BZ33" s="7">
        <f t="shared" si="121"/>
        <v>0</v>
      </c>
      <c r="CA33" s="178">
        <f t="shared" si="122"/>
        <v>0</v>
      </c>
      <c r="CB33" s="80">
        <v>0</v>
      </c>
      <c r="CC33" s="79">
        <f t="shared" si="123"/>
        <v>68610000</v>
      </c>
      <c r="CD33" s="9">
        <f t="shared" si="124"/>
        <v>0</v>
      </c>
      <c r="CE33" s="13"/>
      <c r="CF33" s="21">
        <f t="shared" si="125"/>
        <v>0</v>
      </c>
      <c r="CG33" s="70">
        <f t="shared" si="126"/>
        <v>0</v>
      </c>
      <c r="CH33" s="71"/>
      <c r="CI33" s="136"/>
      <c r="CJ33" s="136"/>
      <c r="CK33" s="136"/>
      <c r="CL33" s="177"/>
      <c r="CM33" s="80"/>
      <c r="CN33" s="136"/>
      <c r="CO33" s="20">
        <f t="shared" si="127"/>
        <v>0</v>
      </c>
      <c r="CP33" s="107">
        <f t="shared" si="128"/>
        <v>0</v>
      </c>
      <c r="CQ33" s="13"/>
      <c r="CR33" s="108">
        <f t="shared" si="129"/>
        <v>0</v>
      </c>
      <c r="CS33" s="109">
        <f t="shared" si="130"/>
        <v>0</v>
      </c>
      <c r="CT33" s="136"/>
      <c r="CU33" s="136"/>
      <c r="CV33" s="136"/>
      <c r="CW33" s="177"/>
      <c r="CX33" s="80"/>
      <c r="CY33" s="13"/>
      <c r="CZ33" s="110">
        <f t="shared" si="131"/>
        <v>0</v>
      </c>
      <c r="DA33" s="6">
        <f t="shared" si="132"/>
        <v>0</v>
      </c>
      <c r="DB33" s="11">
        <v>0</v>
      </c>
      <c r="DC33" s="7">
        <f t="shared" si="133"/>
        <v>0</v>
      </c>
      <c r="DD33" s="178">
        <f t="shared" si="134"/>
        <v>0</v>
      </c>
      <c r="DE33" s="136">
        <v>0</v>
      </c>
      <c r="DF33" s="136">
        <v>0</v>
      </c>
      <c r="DG33" s="136">
        <v>0</v>
      </c>
      <c r="DH33" s="80">
        <v>0</v>
      </c>
      <c r="DI33" s="136">
        <v>0</v>
      </c>
      <c r="DJ33" s="79">
        <f t="shared" si="135"/>
        <v>0</v>
      </c>
      <c r="DK33" s="6">
        <f t="shared" si="136"/>
        <v>9850000</v>
      </c>
      <c r="DL33" s="11">
        <v>9850000</v>
      </c>
      <c r="DM33" s="7">
        <f t="shared" si="137"/>
        <v>0</v>
      </c>
      <c r="DN33" s="178">
        <f t="shared" si="138"/>
        <v>9850000</v>
      </c>
      <c r="DO33" s="136">
        <v>0</v>
      </c>
      <c r="DP33" s="136">
        <v>0</v>
      </c>
      <c r="DQ33" s="80">
        <v>9850000</v>
      </c>
      <c r="DR33" s="11">
        <v>0</v>
      </c>
      <c r="DS33" s="8">
        <f t="shared" si="139"/>
        <v>0</v>
      </c>
      <c r="DT33" s="6">
        <f t="shared" si="140"/>
        <v>0</v>
      </c>
      <c r="DU33" s="11">
        <v>0</v>
      </c>
      <c r="DV33" s="7">
        <f t="shared" si="141"/>
        <v>0</v>
      </c>
      <c r="DW33" s="178">
        <f t="shared" si="142"/>
        <v>0</v>
      </c>
      <c r="DX33" s="80">
        <v>0</v>
      </c>
      <c r="DY33" s="79">
        <f t="shared" si="143"/>
        <v>0</v>
      </c>
      <c r="DZ33" s="135">
        <f t="shared" si="144"/>
        <v>0</v>
      </c>
      <c r="EA33" s="136"/>
      <c r="EB33" s="70">
        <f t="shared" si="145"/>
        <v>0</v>
      </c>
      <c r="EC33" s="109">
        <f t="shared" si="146"/>
        <v>0</v>
      </c>
      <c r="ED33" s="136"/>
      <c r="EE33" s="71"/>
      <c r="EF33" s="71"/>
      <c r="EG33" s="188"/>
      <c r="EH33" s="80"/>
      <c r="EI33" s="468">
        <f t="shared" si="147"/>
        <v>0</v>
      </c>
      <c r="EJ33" s="135">
        <f t="shared" si="148"/>
        <v>0</v>
      </c>
      <c r="EK33" s="136"/>
      <c r="EL33" s="70">
        <f t="shared" si="149"/>
        <v>0</v>
      </c>
      <c r="EM33" s="109">
        <f t="shared" si="150"/>
        <v>0</v>
      </c>
      <c r="EN33" s="71"/>
      <c r="EO33" s="80"/>
      <c r="EP33" s="468">
        <f t="shared" si="151"/>
        <v>0</v>
      </c>
      <c r="EQ33" s="135">
        <f t="shared" si="152"/>
        <v>0</v>
      </c>
      <c r="ER33" s="136"/>
      <c r="ES33" s="70">
        <f t="shared" si="153"/>
        <v>0</v>
      </c>
      <c r="ET33" s="109">
        <f t="shared" si="154"/>
        <v>0</v>
      </c>
      <c r="EU33" s="80"/>
      <c r="EV33" s="468">
        <f t="shared" si="155"/>
        <v>0</v>
      </c>
      <c r="EW33" s="135">
        <f t="shared" si="156"/>
        <v>0</v>
      </c>
      <c r="EX33" s="136"/>
      <c r="EY33" s="70">
        <f t="shared" si="157"/>
        <v>0</v>
      </c>
      <c r="EZ33" s="109">
        <f t="shared" si="158"/>
        <v>0</v>
      </c>
      <c r="FA33" s="71"/>
      <c r="FB33" s="80"/>
      <c r="FC33" s="468">
        <f t="shared" si="159"/>
        <v>0</v>
      </c>
      <c r="FD33" s="135">
        <f t="shared" si="160"/>
        <v>0</v>
      </c>
      <c r="FE33" s="136"/>
      <c r="FF33" s="70">
        <f t="shared" si="161"/>
        <v>0</v>
      </c>
      <c r="FG33" s="109">
        <f t="shared" si="162"/>
        <v>0</v>
      </c>
      <c r="FH33" s="80"/>
      <c r="FI33" s="468">
        <f t="shared" si="163"/>
        <v>0</v>
      </c>
      <c r="FJ33" s="6">
        <f t="shared" si="164"/>
        <v>136867000</v>
      </c>
      <c r="FK33" s="22">
        <f t="shared" si="165"/>
        <v>127017000</v>
      </c>
      <c r="FL33" s="138">
        <f t="shared" si="166"/>
        <v>9850000</v>
      </c>
      <c r="FM33" s="64">
        <f t="shared" si="167"/>
        <v>0</v>
      </c>
      <c r="FN33" s="64">
        <f t="shared" si="168"/>
        <v>0</v>
      </c>
      <c r="FO33" s="9">
        <f t="shared" si="169"/>
        <v>68257000</v>
      </c>
      <c r="FP33" s="64">
        <f t="shared" si="170"/>
        <v>58407000</v>
      </c>
      <c r="FQ33" s="118">
        <f t="shared" si="203"/>
        <v>30000000</v>
      </c>
      <c r="FR33" s="118">
        <f t="shared" si="171"/>
        <v>28407000</v>
      </c>
      <c r="FS33" s="284" t="str">
        <f t="shared" si="172"/>
        <v/>
      </c>
      <c r="FT33" s="189">
        <f t="shared" si="173"/>
        <v>9850000</v>
      </c>
      <c r="FU33" s="190">
        <f t="shared" si="204"/>
        <v>0</v>
      </c>
      <c r="FV33" s="190">
        <f t="shared" si="174"/>
        <v>9850000</v>
      </c>
      <c r="FW33" s="284" t="str">
        <f t="shared" si="175"/>
        <v/>
      </c>
      <c r="FX33" s="64">
        <f t="shared" si="176"/>
        <v>0</v>
      </c>
      <c r="FY33" s="189">
        <f t="shared" si="177"/>
        <v>0</v>
      </c>
      <c r="FZ33" s="189">
        <f t="shared" si="178"/>
        <v>0</v>
      </c>
      <c r="GA33" s="284" t="str">
        <f t="shared" si="179"/>
        <v/>
      </c>
      <c r="GB33" s="64">
        <f t="shared" si="180"/>
        <v>0</v>
      </c>
      <c r="GC33" s="189">
        <f t="shared" si="205"/>
        <v>0</v>
      </c>
      <c r="GD33" s="189">
        <f t="shared" si="181"/>
        <v>0</v>
      </c>
      <c r="GE33" s="284" t="str">
        <f t="shared" si="182"/>
        <v/>
      </c>
      <c r="GF33" s="285" t="str">
        <f t="shared" si="183"/>
        <v/>
      </c>
      <c r="GG33" s="6">
        <f t="shared" si="184"/>
        <v>0</v>
      </c>
      <c r="GH33" s="22">
        <f t="shared" si="185"/>
        <v>0</v>
      </c>
      <c r="GI33" s="138">
        <f t="shared" si="186"/>
        <v>0</v>
      </c>
      <c r="GJ33" s="9">
        <f t="shared" si="187"/>
        <v>68610000</v>
      </c>
      <c r="GK33" s="64">
        <f t="shared" si="188"/>
        <v>68610000</v>
      </c>
      <c r="GL33" s="286" t="str">
        <f t="shared" si="189"/>
        <v/>
      </c>
      <c r="GM33" s="64">
        <f t="shared" si="190"/>
        <v>0</v>
      </c>
      <c r="GN33" s="284" t="str">
        <f t="shared" si="191"/>
        <v/>
      </c>
      <c r="GO33" s="64">
        <f t="shared" si="192"/>
        <v>0</v>
      </c>
      <c r="GP33" s="284" t="str">
        <f t="shared" si="193"/>
        <v/>
      </c>
      <c r="GQ33" s="64">
        <f t="shared" si="194"/>
        <v>0</v>
      </c>
      <c r="GR33" s="284" t="str">
        <f t="shared" si="195"/>
        <v/>
      </c>
      <c r="GS33" s="479" t="str">
        <f t="shared" si="196"/>
        <v/>
      </c>
      <c r="GT33" s="496">
        <f t="shared" si="197"/>
        <v>68610000</v>
      </c>
      <c r="GU33" s="501">
        <f t="shared" si="206"/>
        <v>0</v>
      </c>
      <c r="GV33" s="491">
        <v>0</v>
      </c>
      <c r="GW33" s="491">
        <v>0</v>
      </c>
      <c r="GX33" s="501">
        <f t="shared" si="198"/>
        <v>68610000</v>
      </c>
      <c r="GY33" s="491">
        <v>68610000</v>
      </c>
      <c r="GZ33" s="491">
        <v>0</v>
      </c>
      <c r="HA33" s="491">
        <v>0</v>
      </c>
      <c r="HB33" s="495">
        <v>0</v>
      </c>
      <c r="HD33" s="325">
        <f t="shared" si="101"/>
        <v>38257000</v>
      </c>
    </row>
    <row r="34" spans="1:212" s="60" customFormat="1" ht="14.25" hidden="1" thickBot="1" x14ac:dyDescent="0.45">
      <c r="A34" s="504" t="s">
        <v>348</v>
      </c>
      <c r="B34" s="502" t="s">
        <v>347</v>
      </c>
      <c r="C34" s="503" t="s">
        <v>341</v>
      </c>
      <c r="D34" s="505">
        <v>69240000</v>
      </c>
      <c r="E34" s="505">
        <v>34000</v>
      </c>
      <c r="F34" s="505">
        <f>4260000+94005000</f>
        <v>98265000</v>
      </c>
      <c r="G34" s="505">
        <v>0</v>
      </c>
      <c r="H34" s="505">
        <v>0</v>
      </c>
      <c r="I34" s="505">
        <v>20524000</v>
      </c>
      <c r="J34" s="505">
        <v>0</v>
      </c>
      <c r="K34" s="505">
        <v>0</v>
      </c>
      <c r="L34" s="505"/>
      <c r="M34" s="505"/>
      <c r="N34" s="505"/>
      <c r="O34" s="505"/>
      <c r="P34" s="505"/>
      <c r="Q34" s="506">
        <f t="shared" si="102"/>
        <v>188063000</v>
      </c>
      <c r="R34" s="507">
        <v>14242000</v>
      </c>
      <c r="S34" s="508">
        <v>55032000</v>
      </c>
      <c r="T34" s="508">
        <v>0</v>
      </c>
      <c r="U34" s="508">
        <v>0</v>
      </c>
      <c r="V34" s="508">
        <f>4203000+5995000</f>
        <v>10198000</v>
      </c>
      <c r="W34" s="136">
        <v>0</v>
      </c>
      <c r="X34" s="71">
        <v>0</v>
      </c>
      <c r="Y34" s="71">
        <v>20524000</v>
      </c>
      <c r="Z34" s="71">
        <v>0</v>
      </c>
      <c r="AA34" s="71">
        <v>0</v>
      </c>
      <c r="AB34" s="71"/>
      <c r="AC34" s="71"/>
      <c r="AD34" s="71"/>
      <c r="AE34" s="71"/>
      <c r="AF34" s="71"/>
      <c r="AG34" s="468">
        <f t="shared" si="103"/>
        <v>99996000</v>
      </c>
      <c r="AH34" s="509">
        <f t="shared" si="104"/>
        <v>14242000</v>
      </c>
      <c r="AI34" s="510">
        <v>14242000</v>
      </c>
      <c r="AJ34" s="511">
        <f t="shared" si="105"/>
        <v>0</v>
      </c>
      <c r="AK34" s="70">
        <f t="shared" si="106"/>
        <v>14242000</v>
      </c>
      <c r="AL34" s="71">
        <v>14242000</v>
      </c>
      <c r="AM34" s="71">
        <v>0</v>
      </c>
      <c r="AN34" s="71">
        <v>0</v>
      </c>
      <c r="AO34" s="71">
        <v>0</v>
      </c>
      <c r="AP34" s="71">
        <v>0</v>
      </c>
      <c r="AQ34" s="80">
        <v>0</v>
      </c>
      <c r="AR34" s="71">
        <v>0</v>
      </c>
      <c r="AS34" s="468">
        <f t="shared" si="107"/>
        <v>0</v>
      </c>
      <c r="AT34" s="509">
        <f t="shared" si="108"/>
        <v>55032000</v>
      </c>
      <c r="AU34" s="510">
        <v>55032000</v>
      </c>
      <c r="AV34" s="511">
        <f t="shared" si="109"/>
        <v>0</v>
      </c>
      <c r="AW34" s="70">
        <f t="shared" si="110"/>
        <v>55032000</v>
      </c>
      <c r="AX34" s="136">
        <v>55032000</v>
      </c>
      <c r="AY34" s="136">
        <v>0</v>
      </c>
      <c r="AZ34" s="136">
        <v>0</v>
      </c>
      <c r="BA34" s="136">
        <v>0</v>
      </c>
      <c r="BB34" s="80">
        <v>0</v>
      </c>
      <c r="BC34" s="136">
        <v>0</v>
      </c>
      <c r="BD34" s="512">
        <f t="shared" si="111"/>
        <v>0</v>
      </c>
      <c r="BE34" s="509">
        <f t="shared" si="112"/>
        <v>0</v>
      </c>
      <c r="BF34" s="510">
        <v>0</v>
      </c>
      <c r="BG34" s="511">
        <f t="shared" si="113"/>
        <v>0</v>
      </c>
      <c r="BH34" s="178">
        <f t="shared" si="114"/>
        <v>0</v>
      </c>
      <c r="BI34" s="136">
        <v>0</v>
      </c>
      <c r="BJ34" s="136">
        <v>0</v>
      </c>
      <c r="BK34" s="136">
        <v>0</v>
      </c>
      <c r="BL34" s="80">
        <v>0</v>
      </c>
      <c r="BM34" s="136">
        <v>0</v>
      </c>
      <c r="BN34" s="512">
        <f t="shared" si="115"/>
        <v>0</v>
      </c>
      <c r="BO34" s="509">
        <f t="shared" si="116"/>
        <v>0</v>
      </c>
      <c r="BP34" s="510">
        <v>0</v>
      </c>
      <c r="BQ34" s="511">
        <f t="shared" si="117"/>
        <v>0</v>
      </c>
      <c r="BR34" s="178">
        <f t="shared" si="118"/>
        <v>0</v>
      </c>
      <c r="BS34" s="136">
        <v>0</v>
      </c>
      <c r="BT34" s="136">
        <v>0</v>
      </c>
      <c r="BU34" s="80">
        <v>0</v>
      </c>
      <c r="BV34" s="136">
        <v>0</v>
      </c>
      <c r="BW34" s="512">
        <f t="shared" si="119"/>
        <v>0</v>
      </c>
      <c r="BX34" s="509">
        <f t="shared" si="120"/>
        <v>10198000</v>
      </c>
      <c r="BY34" s="510">
        <f>4203000+5995000</f>
        <v>10198000</v>
      </c>
      <c r="BZ34" s="511">
        <f t="shared" si="121"/>
        <v>0</v>
      </c>
      <c r="CA34" s="178">
        <f t="shared" si="122"/>
        <v>0</v>
      </c>
      <c r="CB34" s="80">
        <v>0</v>
      </c>
      <c r="CC34" s="512">
        <f t="shared" si="123"/>
        <v>10198000</v>
      </c>
      <c r="CD34" s="135">
        <f t="shared" si="124"/>
        <v>0</v>
      </c>
      <c r="CE34" s="136"/>
      <c r="CF34" s="70">
        <f t="shared" si="125"/>
        <v>0</v>
      </c>
      <c r="CG34" s="70">
        <f t="shared" si="126"/>
        <v>0</v>
      </c>
      <c r="CH34" s="71"/>
      <c r="CI34" s="136"/>
      <c r="CJ34" s="136"/>
      <c r="CK34" s="136"/>
      <c r="CL34" s="177"/>
      <c r="CM34" s="80"/>
      <c r="CN34" s="136"/>
      <c r="CO34" s="513">
        <f t="shared" si="127"/>
        <v>0</v>
      </c>
      <c r="CP34" s="135">
        <f t="shared" si="128"/>
        <v>0</v>
      </c>
      <c r="CQ34" s="136"/>
      <c r="CR34" s="70">
        <f t="shared" si="129"/>
        <v>0</v>
      </c>
      <c r="CS34" s="70">
        <f t="shared" si="130"/>
        <v>0</v>
      </c>
      <c r="CT34" s="136"/>
      <c r="CU34" s="136"/>
      <c r="CV34" s="136"/>
      <c r="CW34" s="177"/>
      <c r="CX34" s="80"/>
      <c r="CY34" s="136"/>
      <c r="CZ34" s="513">
        <f t="shared" si="131"/>
        <v>0</v>
      </c>
      <c r="DA34" s="509">
        <f t="shared" si="132"/>
        <v>20524000</v>
      </c>
      <c r="DB34" s="510">
        <v>20524000</v>
      </c>
      <c r="DC34" s="511">
        <f t="shared" si="133"/>
        <v>0</v>
      </c>
      <c r="DD34" s="178">
        <f t="shared" si="134"/>
        <v>20524000</v>
      </c>
      <c r="DE34" s="136">
        <v>20524000</v>
      </c>
      <c r="DF34" s="136">
        <v>0</v>
      </c>
      <c r="DG34" s="136">
        <v>0</v>
      </c>
      <c r="DH34" s="80">
        <v>0</v>
      </c>
      <c r="DI34" s="136">
        <v>0</v>
      </c>
      <c r="DJ34" s="512">
        <f t="shared" si="135"/>
        <v>0</v>
      </c>
      <c r="DK34" s="509">
        <f t="shared" si="136"/>
        <v>0</v>
      </c>
      <c r="DL34" s="510">
        <v>0</v>
      </c>
      <c r="DM34" s="511">
        <f t="shared" si="137"/>
        <v>0</v>
      </c>
      <c r="DN34" s="178">
        <f t="shared" si="138"/>
        <v>0</v>
      </c>
      <c r="DO34" s="136">
        <v>0</v>
      </c>
      <c r="DP34" s="136">
        <v>0</v>
      </c>
      <c r="DQ34" s="80">
        <v>0</v>
      </c>
      <c r="DR34" s="510">
        <v>0</v>
      </c>
      <c r="DS34" s="506">
        <f t="shared" si="139"/>
        <v>0</v>
      </c>
      <c r="DT34" s="509">
        <f t="shared" si="140"/>
        <v>0</v>
      </c>
      <c r="DU34" s="510">
        <v>0</v>
      </c>
      <c r="DV34" s="511">
        <f t="shared" si="141"/>
        <v>0</v>
      </c>
      <c r="DW34" s="178">
        <f t="shared" si="142"/>
        <v>0</v>
      </c>
      <c r="DX34" s="80">
        <v>0</v>
      </c>
      <c r="DY34" s="512">
        <f t="shared" si="143"/>
        <v>0</v>
      </c>
      <c r="DZ34" s="135">
        <f t="shared" si="144"/>
        <v>0</v>
      </c>
      <c r="EA34" s="136"/>
      <c r="EB34" s="70">
        <f t="shared" si="145"/>
        <v>0</v>
      </c>
      <c r="EC34" s="70">
        <f t="shared" si="146"/>
        <v>0</v>
      </c>
      <c r="ED34" s="136"/>
      <c r="EE34" s="71"/>
      <c r="EF34" s="71"/>
      <c r="EG34" s="188"/>
      <c r="EH34" s="80"/>
      <c r="EI34" s="468">
        <f t="shared" si="147"/>
        <v>0</v>
      </c>
      <c r="EJ34" s="135">
        <f t="shared" si="148"/>
        <v>0</v>
      </c>
      <c r="EK34" s="136"/>
      <c r="EL34" s="70">
        <f t="shared" si="149"/>
        <v>0</v>
      </c>
      <c r="EM34" s="70">
        <f t="shared" si="150"/>
        <v>0</v>
      </c>
      <c r="EN34" s="71"/>
      <c r="EO34" s="80"/>
      <c r="EP34" s="468">
        <f t="shared" si="151"/>
        <v>0</v>
      </c>
      <c r="EQ34" s="135">
        <f t="shared" si="152"/>
        <v>0</v>
      </c>
      <c r="ER34" s="136"/>
      <c r="ES34" s="70">
        <f t="shared" si="153"/>
        <v>0</v>
      </c>
      <c r="ET34" s="70">
        <f t="shared" si="154"/>
        <v>0</v>
      </c>
      <c r="EU34" s="80"/>
      <c r="EV34" s="468">
        <f t="shared" si="155"/>
        <v>0</v>
      </c>
      <c r="EW34" s="135">
        <f t="shared" si="156"/>
        <v>0</v>
      </c>
      <c r="EX34" s="136"/>
      <c r="EY34" s="70">
        <f t="shared" si="157"/>
        <v>0</v>
      </c>
      <c r="EZ34" s="70">
        <f t="shared" si="158"/>
        <v>0</v>
      </c>
      <c r="FA34" s="71"/>
      <c r="FB34" s="80"/>
      <c r="FC34" s="468">
        <f t="shared" si="159"/>
        <v>0</v>
      </c>
      <c r="FD34" s="135">
        <f t="shared" si="160"/>
        <v>0</v>
      </c>
      <c r="FE34" s="136"/>
      <c r="FF34" s="70">
        <f t="shared" si="161"/>
        <v>0</v>
      </c>
      <c r="FG34" s="70">
        <f t="shared" si="162"/>
        <v>0</v>
      </c>
      <c r="FH34" s="80"/>
      <c r="FI34" s="468">
        <f t="shared" si="163"/>
        <v>0</v>
      </c>
      <c r="FJ34" s="509">
        <f t="shared" si="164"/>
        <v>99996000</v>
      </c>
      <c r="FK34" s="514">
        <f t="shared" si="165"/>
        <v>79472000</v>
      </c>
      <c r="FL34" s="515">
        <f t="shared" si="166"/>
        <v>20524000</v>
      </c>
      <c r="FM34" s="178">
        <f t="shared" si="167"/>
        <v>0</v>
      </c>
      <c r="FN34" s="178">
        <f t="shared" si="168"/>
        <v>0</v>
      </c>
      <c r="FO34" s="135">
        <f t="shared" si="169"/>
        <v>89798000</v>
      </c>
      <c r="FP34" s="178">
        <f t="shared" si="170"/>
        <v>69274000</v>
      </c>
      <c r="FQ34" s="516">
        <f t="shared" si="203"/>
        <v>69274000</v>
      </c>
      <c r="FR34" s="516">
        <f t="shared" si="171"/>
        <v>0</v>
      </c>
      <c r="FS34" s="517" t="str">
        <f t="shared" si="172"/>
        <v/>
      </c>
      <c r="FT34" s="178">
        <f t="shared" si="173"/>
        <v>20524000</v>
      </c>
      <c r="FU34" s="516">
        <f t="shared" si="204"/>
        <v>20524000</v>
      </c>
      <c r="FV34" s="516">
        <f t="shared" si="174"/>
        <v>0</v>
      </c>
      <c r="FW34" s="517" t="str">
        <f t="shared" si="175"/>
        <v/>
      </c>
      <c r="FX34" s="178">
        <f t="shared" si="176"/>
        <v>0</v>
      </c>
      <c r="FY34" s="178">
        <f t="shared" si="177"/>
        <v>0</v>
      </c>
      <c r="FZ34" s="178">
        <f t="shared" si="178"/>
        <v>0</v>
      </c>
      <c r="GA34" s="517" t="str">
        <f t="shared" si="179"/>
        <v/>
      </c>
      <c r="GB34" s="178">
        <f t="shared" si="180"/>
        <v>0</v>
      </c>
      <c r="GC34" s="178">
        <f t="shared" si="205"/>
        <v>0</v>
      </c>
      <c r="GD34" s="178">
        <f t="shared" si="181"/>
        <v>0</v>
      </c>
      <c r="GE34" s="517" t="str">
        <f t="shared" si="182"/>
        <v/>
      </c>
      <c r="GF34" s="518" t="str">
        <f t="shared" si="183"/>
        <v/>
      </c>
      <c r="GG34" s="509">
        <f t="shared" si="184"/>
        <v>0</v>
      </c>
      <c r="GH34" s="514">
        <f t="shared" si="185"/>
        <v>0</v>
      </c>
      <c r="GI34" s="515">
        <f t="shared" si="186"/>
        <v>0</v>
      </c>
      <c r="GJ34" s="135">
        <f t="shared" si="187"/>
        <v>10198000</v>
      </c>
      <c r="GK34" s="178">
        <f t="shared" si="188"/>
        <v>10198000</v>
      </c>
      <c r="GL34" s="519" t="str">
        <f t="shared" si="189"/>
        <v/>
      </c>
      <c r="GM34" s="178">
        <f t="shared" si="190"/>
        <v>0</v>
      </c>
      <c r="GN34" s="517" t="str">
        <f t="shared" si="191"/>
        <v/>
      </c>
      <c r="GO34" s="178">
        <f t="shared" si="192"/>
        <v>0</v>
      </c>
      <c r="GP34" s="517" t="str">
        <f t="shared" si="193"/>
        <v/>
      </c>
      <c r="GQ34" s="178">
        <f t="shared" si="194"/>
        <v>0</v>
      </c>
      <c r="GR34" s="517" t="str">
        <f t="shared" si="195"/>
        <v/>
      </c>
      <c r="GS34" s="520" t="str">
        <f t="shared" si="196"/>
        <v/>
      </c>
      <c r="GT34" s="521">
        <f t="shared" si="197"/>
        <v>0</v>
      </c>
      <c r="GU34" s="501">
        <f t="shared" si="206"/>
        <v>0</v>
      </c>
      <c r="GV34" s="491">
        <v>0</v>
      </c>
      <c r="GW34" s="491">
        <v>0</v>
      </c>
      <c r="GX34" s="501">
        <f t="shared" si="198"/>
        <v>0</v>
      </c>
      <c r="GY34" s="491">
        <v>0</v>
      </c>
      <c r="GZ34" s="491">
        <v>0</v>
      </c>
      <c r="HA34" s="491">
        <v>0</v>
      </c>
      <c r="HB34" s="495">
        <v>0</v>
      </c>
      <c r="HD34" s="325">
        <f t="shared" si="101"/>
        <v>0</v>
      </c>
    </row>
    <row r="35" spans="1:212" s="60" customFormat="1" ht="14.25" hidden="1" thickBot="1" x14ac:dyDescent="0.45">
      <c r="A35" s="504" t="s">
        <v>349</v>
      </c>
      <c r="B35" s="502" t="s">
        <v>351</v>
      </c>
      <c r="C35" s="503" t="s">
        <v>341</v>
      </c>
      <c r="D35" s="505">
        <v>0</v>
      </c>
      <c r="E35" s="505">
        <v>110680000</v>
      </c>
      <c r="F35" s="505">
        <v>103460000</v>
      </c>
      <c r="G35" s="505">
        <v>0</v>
      </c>
      <c r="H35" s="505">
        <v>0</v>
      </c>
      <c r="I35" s="505">
        <v>0</v>
      </c>
      <c r="J35" s="505">
        <v>17374000</v>
      </c>
      <c r="K35" s="505">
        <v>0</v>
      </c>
      <c r="L35" s="505"/>
      <c r="M35" s="505"/>
      <c r="N35" s="505"/>
      <c r="O35" s="505"/>
      <c r="P35" s="505"/>
      <c r="Q35" s="506">
        <f t="shared" si="102"/>
        <v>231514000</v>
      </c>
      <c r="R35" s="507">
        <v>0</v>
      </c>
      <c r="S35" s="508">
        <v>110680000</v>
      </c>
      <c r="T35" s="508">
        <v>0</v>
      </c>
      <c r="U35" s="508">
        <v>0</v>
      </c>
      <c r="V35" s="508">
        <v>48460000</v>
      </c>
      <c r="W35" s="136">
        <v>0</v>
      </c>
      <c r="X35" s="71">
        <v>0</v>
      </c>
      <c r="Y35" s="71">
        <v>0</v>
      </c>
      <c r="Z35" s="71">
        <v>17374000</v>
      </c>
      <c r="AA35" s="71">
        <v>0</v>
      </c>
      <c r="AB35" s="71"/>
      <c r="AC35" s="71"/>
      <c r="AD35" s="71"/>
      <c r="AE35" s="71"/>
      <c r="AF35" s="71"/>
      <c r="AG35" s="468">
        <f t="shared" si="103"/>
        <v>176514000</v>
      </c>
      <c r="AH35" s="509">
        <f t="shared" si="104"/>
        <v>0</v>
      </c>
      <c r="AI35" s="510">
        <v>0</v>
      </c>
      <c r="AJ35" s="511">
        <f t="shared" si="105"/>
        <v>0</v>
      </c>
      <c r="AK35" s="70">
        <f t="shared" si="106"/>
        <v>0</v>
      </c>
      <c r="AL35" s="71">
        <v>0</v>
      </c>
      <c r="AM35" s="71">
        <v>0</v>
      </c>
      <c r="AN35" s="71">
        <v>0</v>
      </c>
      <c r="AO35" s="71">
        <v>0</v>
      </c>
      <c r="AP35" s="71">
        <v>0</v>
      </c>
      <c r="AQ35" s="80">
        <v>0</v>
      </c>
      <c r="AR35" s="71">
        <v>0</v>
      </c>
      <c r="AS35" s="468">
        <f t="shared" si="107"/>
        <v>0</v>
      </c>
      <c r="AT35" s="509">
        <f t="shared" si="108"/>
        <v>110680000</v>
      </c>
      <c r="AU35" s="510">
        <v>110680000</v>
      </c>
      <c r="AV35" s="511">
        <f t="shared" si="109"/>
        <v>0</v>
      </c>
      <c r="AW35" s="70">
        <f t="shared" si="110"/>
        <v>110680000</v>
      </c>
      <c r="AX35" s="136">
        <v>110680000</v>
      </c>
      <c r="AY35" s="136">
        <v>0</v>
      </c>
      <c r="AZ35" s="136">
        <v>0</v>
      </c>
      <c r="BA35" s="136">
        <v>0</v>
      </c>
      <c r="BB35" s="80">
        <v>0</v>
      </c>
      <c r="BC35" s="136">
        <v>0</v>
      </c>
      <c r="BD35" s="512">
        <f t="shared" si="111"/>
        <v>0</v>
      </c>
      <c r="BE35" s="509">
        <f t="shared" si="112"/>
        <v>0</v>
      </c>
      <c r="BF35" s="510">
        <v>0</v>
      </c>
      <c r="BG35" s="511">
        <f t="shared" si="113"/>
        <v>0</v>
      </c>
      <c r="BH35" s="178">
        <f t="shared" si="114"/>
        <v>0</v>
      </c>
      <c r="BI35" s="136">
        <v>0</v>
      </c>
      <c r="BJ35" s="136">
        <v>0</v>
      </c>
      <c r="BK35" s="136">
        <v>0</v>
      </c>
      <c r="BL35" s="80">
        <v>0</v>
      </c>
      <c r="BM35" s="136">
        <v>0</v>
      </c>
      <c r="BN35" s="512">
        <f t="shared" si="115"/>
        <v>0</v>
      </c>
      <c r="BO35" s="509">
        <f t="shared" si="116"/>
        <v>0</v>
      </c>
      <c r="BP35" s="510">
        <v>0</v>
      </c>
      <c r="BQ35" s="511">
        <f t="shared" si="117"/>
        <v>0</v>
      </c>
      <c r="BR35" s="178">
        <f t="shared" si="118"/>
        <v>0</v>
      </c>
      <c r="BS35" s="136">
        <v>0</v>
      </c>
      <c r="BT35" s="136">
        <v>0</v>
      </c>
      <c r="BU35" s="80">
        <v>0</v>
      </c>
      <c r="BV35" s="136">
        <v>0</v>
      </c>
      <c r="BW35" s="512">
        <f t="shared" si="119"/>
        <v>0</v>
      </c>
      <c r="BX35" s="509">
        <f t="shared" si="120"/>
        <v>48460000</v>
      </c>
      <c r="BY35" s="510">
        <v>48460000</v>
      </c>
      <c r="BZ35" s="511">
        <f t="shared" si="121"/>
        <v>0</v>
      </c>
      <c r="CA35" s="178">
        <f t="shared" si="122"/>
        <v>48460000</v>
      </c>
      <c r="CB35" s="80">
        <v>48460000</v>
      </c>
      <c r="CC35" s="512">
        <f t="shared" si="123"/>
        <v>0</v>
      </c>
      <c r="CD35" s="135">
        <f t="shared" si="124"/>
        <v>0</v>
      </c>
      <c r="CE35" s="136"/>
      <c r="CF35" s="70">
        <f t="shared" si="125"/>
        <v>0</v>
      </c>
      <c r="CG35" s="70">
        <f t="shared" si="126"/>
        <v>0</v>
      </c>
      <c r="CH35" s="71"/>
      <c r="CI35" s="136"/>
      <c r="CJ35" s="136"/>
      <c r="CK35" s="136"/>
      <c r="CL35" s="177"/>
      <c r="CM35" s="80"/>
      <c r="CN35" s="136"/>
      <c r="CO35" s="513">
        <f t="shared" si="127"/>
        <v>0</v>
      </c>
      <c r="CP35" s="135">
        <f t="shared" si="128"/>
        <v>0</v>
      </c>
      <c r="CQ35" s="136"/>
      <c r="CR35" s="70">
        <f t="shared" si="129"/>
        <v>0</v>
      </c>
      <c r="CS35" s="70">
        <f t="shared" si="130"/>
        <v>0</v>
      </c>
      <c r="CT35" s="136"/>
      <c r="CU35" s="136"/>
      <c r="CV35" s="136"/>
      <c r="CW35" s="177"/>
      <c r="CX35" s="80"/>
      <c r="CY35" s="136"/>
      <c r="CZ35" s="513">
        <f t="shared" si="131"/>
        <v>0</v>
      </c>
      <c r="DA35" s="509">
        <f t="shared" si="132"/>
        <v>0</v>
      </c>
      <c r="DB35" s="510">
        <v>0</v>
      </c>
      <c r="DC35" s="511">
        <f t="shared" si="133"/>
        <v>0</v>
      </c>
      <c r="DD35" s="178">
        <f t="shared" si="134"/>
        <v>0</v>
      </c>
      <c r="DE35" s="136">
        <v>0</v>
      </c>
      <c r="DF35" s="136">
        <v>0</v>
      </c>
      <c r="DG35" s="136">
        <v>0</v>
      </c>
      <c r="DH35" s="80">
        <v>0</v>
      </c>
      <c r="DI35" s="136">
        <v>0</v>
      </c>
      <c r="DJ35" s="512">
        <f t="shared" si="135"/>
        <v>0</v>
      </c>
      <c r="DK35" s="509">
        <f t="shared" si="136"/>
        <v>17374000</v>
      </c>
      <c r="DL35" s="510">
        <v>17374000</v>
      </c>
      <c r="DM35" s="511">
        <f t="shared" si="137"/>
        <v>0</v>
      </c>
      <c r="DN35" s="178">
        <f t="shared" si="138"/>
        <v>17374000</v>
      </c>
      <c r="DO35" s="136">
        <v>17374000</v>
      </c>
      <c r="DP35" s="136">
        <v>0</v>
      </c>
      <c r="DQ35" s="80">
        <v>0</v>
      </c>
      <c r="DR35" s="510">
        <v>0</v>
      </c>
      <c r="DS35" s="506">
        <f t="shared" si="139"/>
        <v>0</v>
      </c>
      <c r="DT35" s="509">
        <f t="shared" si="140"/>
        <v>0</v>
      </c>
      <c r="DU35" s="510">
        <v>0</v>
      </c>
      <c r="DV35" s="511">
        <f t="shared" si="141"/>
        <v>0</v>
      </c>
      <c r="DW35" s="178">
        <f t="shared" si="142"/>
        <v>0</v>
      </c>
      <c r="DX35" s="80">
        <v>0</v>
      </c>
      <c r="DY35" s="512">
        <f t="shared" si="143"/>
        <v>0</v>
      </c>
      <c r="DZ35" s="135">
        <f t="shared" si="144"/>
        <v>0</v>
      </c>
      <c r="EA35" s="136"/>
      <c r="EB35" s="70">
        <f t="shared" si="145"/>
        <v>0</v>
      </c>
      <c r="EC35" s="70">
        <f t="shared" si="146"/>
        <v>0</v>
      </c>
      <c r="ED35" s="136"/>
      <c r="EE35" s="71"/>
      <c r="EF35" s="71"/>
      <c r="EG35" s="188"/>
      <c r="EH35" s="80"/>
      <c r="EI35" s="468">
        <f t="shared" si="147"/>
        <v>0</v>
      </c>
      <c r="EJ35" s="135">
        <f t="shared" si="148"/>
        <v>0</v>
      </c>
      <c r="EK35" s="136"/>
      <c r="EL35" s="70">
        <f t="shared" si="149"/>
        <v>0</v>
      </c>
      <c r="EM35" s="70">
        <f t="shared" si="150"/>
        <v>0</v>
      </c>
      <c r="EN35" s="71"/>
      <c r="EO35" s="80"/>
      <c r="EP35" s="468">
        <f t="shared" si="151"/>
        <v>0</v>
      </c>
      <c r="EQ35" s="135">
        <f t="shared" si="152"/>
        <v>0</v>
      </c>
      <c r="ER35" s="136"/>
      <c r="ES35" s="70">
        <f t="shared" si="153"/>
        <v>0</v>
      </c>
      <c r="ET35" s="70">
        <f t="shared" si="154"/>
        <v>0</v>
      </c>
      <c r="EU35" s="80"/>
      <c r="EV35" s="468">
        <f t="shared" si="155"/>
        <v>0</v>
      </c>
      <c r="EW35" s="135">
        <f t="shared" si="156"/>
        <v>0</v>
      </c>
      <c r="EX35" s="136"/>
      <c r="EY35" s="70">
        <f t="shared" si="157"/>
        <v>0</v>
      </c>
      <c r="EZ35" s="70">
        <f t="shared" si="158"/>
        <v>0</v>
      </c>
      <c r="FA35" s="71"/>
      <c r="FB35" s="80"/>
      <c r="FC35" s="468">
        <f t="shared" si="159"/>
        <v>0</v>
      </c>
      <c r="FD35" s="135">
        <f t="shared" si="160"/>
        <v>0</v>
      </c>
      <c r="FE35" s="136"/>
      <c r="FF35" s="70">
        <f t="shared" si="161"/>
        <v>0</v>
      </c>
      <c r="FG35" s="70">
        <f t="shared" si="162"/>
        <v>0</v>
      </c>
      <c r="FH35" s="80"/>
      <c r="FI35" s="468">
        <f t="shared" si="163"/>
        <v>0</v>
      </c>
      <c r="FJ35" s="509">
        <f t="shared" si="164"/>
        <v>176514000</v>
      </c>
      <c r="FK35" s="514">
        <f t="shared" si="165"/>
        <v>159140000</v>
      </c>
      <c r="FL35" s="515">
        <f t="shared" si="166"/>
        <v>17374000</v>
      </c>
      <c r="FM35" s="178">
        <f t="shared" si="167"/>
        <v>0</v>
      </c>
      <c r="FN35" s="178">
        <f t="shared" si="168"/>
        <v>0</v>
      </c>
      <c r="FO35" s="135">
        <f t="shared" si="169"/>
        <v>176514000</v>
      </c>
      <c r="FP35" s="178">
        <f t="shared" si="170"/>
        <v>159140000</v>
      </c>
      <c r="FQ35" s="516">
        <f t="shared" si="203"/>
        <v>110680000</v>
      </c>
      <c r="FR35" s="516">
        <f t="shared" si="171"/>
        <v>48460000</v>
      </c>
      <c r="FS35" s="517" t="str">
        <f t="shared" si="172"/>
        <v/>
      </c>
      <c r="FT35" s="178">
        <f t="shared" si="173"/>
        <v>17374000</v>
      </c>
      <c r="FU35" s="516">
        <f t="shared" si="204"/>
        <v>17374000</v>
      </c>
      <c r="FV35" s="516">
        <f t="shared" si="174"/>
        <v>0</v>
      </c>
      <c r="FW35" s="517" t="str">
        <f t="shared" si="175"/>
        <v/>
      </c>
      <c r="FX35" s="178">
        <f t="shared" si="176"/>
        <v>0</v>
      </c>
      <c r="FY35" s="178">
        <f t="shared" si="177"/>
        <v>0</v>
      </c>
      <c r="FZ35" s="178">
        <f t="shared" si="178"/>
        <v>0</v>
      </c>
      <c r="GA35" s="517" t="str">
        <f t="shared" si="179"/>
        <v/>
      </c>
      <c r="GB35" s="178">
        <f t="shared" si="180"/>
        <v>0</v>
      </c>
      <c r="GC35" s="178">
        <f t="shared" si="205"/>
        <v>0</v>
      </c>
      <c r="GD35" s="178">
        <f t="shared" si="181"/>
        <v>0</v>
      </c>
      <c r="GE35" s="517" t="str">
        <f t="shared" si="182"/>
        <v/>
      </c>
      <c r="GF35" s="518" t="str">
        <f t="shared" si="183"/>
        <v/>
      </c>
      <c r="GG35" s="509">
        <f t="shared" si="184"/>
        <v>0</v>
      </c>
      <c r="GH35" s="514">
        <f t="shared" si="185"/>
        <v>0</v>
      </c>
      <c r="GI35" s="515">
        <f t="shared" si="186"/>
        <v>0</v>
      </c>
      <c r="GJ35" s="135">
        <f t="shared" si="187"/>
        <v>0</v>
      </c>
      <c r="GK35" s="178">
        <f t="shared" si="188"/>
        <v>0</v>
      </c>
      <c r="GL35" s="519" t="str">
        <f t="shared" si="189"/>
        <v/>
      </c>
      <c r="GM35" s="178">
        <f t="shared" si="190"/>
        <v>0</v>
      </c>
      <c r="GN35" s="517" t="str">
        <f t="shared" si="191"/>
        <v/>
      </c>
      <c r="GO35" s="178">
        <f t="shared" si="192"/>
        <v>0</v>
      </c>
      <c r="GP35" s="517" t="str">
        <f t="shared" si="193"/>
        <v/>
      </c>
      <c r="GQ35" s="178">
        <f t="shared" si="194"/>
        <v>0</v>
      </c>
      <c r="GR35" s="517" t="str">
        <f t="shared" si="195"/>
        <v/>
      </c>
      <c r="GS35" s="520" t="str">
        <f t="shared" si="196"/>
        <v/>
      </c>
      <c r="GT35" s="521">
        <f t="shared" si="197"/>
        <v>0</v>
      </c>
      <c r="GU35" s="501">
        <f t="shared" si="206"/>
        <v>0</v>
      </c>
      <c r="GV35" s="491">
        <v>0</v>
      </c>
      <c r="GW35" s="491">
        <v>0</v>
      </c>
      <c r="GX35" s="501">
        <f t="shared" si="198"/>
        <v>0</v>
      </c>
      <c r="GY35" s="491">
        <v>0</v>
      </c>
      <c r="GZ35" s="491">
        <v>0</v>
      </c>
      <c r="HA35" s="491">
        <v>0</v>
      </c>
      <c r="HB35" s="495">
        <v>0</v>
      </c>
      <c r="HD35" s="325">
        <f t="shared" si="101"/>
        <v>48460000</v>
      </c>
    </row>
    <row r="36" spans="1:212" s="2" customFormat="1" ht="24.6" customHeight="1" thickTop="1" thickBot="1" x14ac:dyDescent="0.45">
      <c r="A36" s="699" t="s">
        <v>3</v>
      </c>
      <c r="B36" s="702" t="s">
        <v>1</v>
      </c>
      <c r="C36" s="705" t="s">
        <v>2</v>
      </c>
      <c r="D36" s="708" t="s">
        <v>16</v>
      </c>
      <c r="E36" s="713" t="s">
        <v>32</v>
      </c>
      <c r="F36" s="713" t="s">
        <v>120</v>
      </c>
      <c r="G36" s="691" t="s">
        <v>33</v>
      </c>
      <c r="H36" s="691" t="s">
        <v>34</v>
      </c>
      <c r="I36" s="691" t="s">
        <v>78</v>
      </c>
      <c r="J36" s="691" t="s">
        <v>90</v>
      </c>
      <c r="K36" s="691" t="s">
        <v>121</v>
      </c>
      <c r="L36" s="691" t="s">
        <v>113</v>
      </c>
      <c r="M36" s="691" t="s">
        <v>114</v>
      </c>
      <c r="N36" s="691" t="s">
        <v>273</v>
      </c>
      <c r="O36" s="691" t="s">
        <v>115</v>
      </c>
      <c r="P36" s="691" t="s">
        <v>272</v>
      </c>
      <c r="Q36" s="692" t="s">
        <v>17</v>
      </c>
      <c r="R36" s="697" t="s">
        <v>88</v>
      </c>
      <c r="S36" s="698" t="s">
        <v>79</v>
      </c>
      <c r="T36" s="698" t="s">
        <v>80</v>
      </c>
      <c r="U36" s="698" t="s">
        <v>91</v>
      </c>
      <c r="V36" s="698" t="s">
        <v>122</v>
      </c>
      <c r="W36" s="690" t="s">
        <v>81</v>
      </c>
      <c r="X36" s="690" t="s">
        <v>82</v>
      </c>
      <c r="Y36" s="676" t="s">
        <v>83</v>
      </c>
      <c r="Z36" s="676" t="s">
        <v>92</v>
      </c>
      <c r="AA36" s="676" t="s">
        <v>123</v>
      </c>
      <c r="AB36" s="676" t="s">
        <v>84</v>
      </c>
      <c r="AC36" s="676" t="s">
        <v>116</v>
      </c>
      <c r="AD36" s="676" t="s">
        <v>275</v>
      </c>
      <c r="AE36" s="676" t="s">
        <v>117</v>
      </c>
      <c r="AF36" s="676" t="s">
        <v>274</v>
      </c>
      <c r="AG36" s="681" t="s">
        <v>4</v>
      </c>
      <c r="AH36" s="682" t="s">
        <v>89</v>
      </c>
      <c r="AI36" s="683"/>
      <c r="AJ36" s="683"/>
      <c r="AK36" s="683"/>
      <c r="AL36" s="683"/>
      <c r="AM36" s="684"/>
      <c r="AN36" s="684"/>
      <c r="AO36" s="684"/>
      <c r="AP36" s="684"/>
      <c r="AQ36" s="684"/>
      <c r="AR36" s="684"/>
      <c r="AS36" s="685"/>
      <c r="AT36" s="686" t="s">
        <v>85</v>
      </c>
      <c r="AU36" s="687"/>
      <c r="AV36" s="687"/>
      <c r="AW36" s="687"/>
      <c r="AX36" s="687"/>
      <c r="AY36" s="687"/>
      <c r="AZ36" s="688"/>
      <c r="BA36" s="688"/>
      <c r="BB36" s="688"/>
      <c r="BC36" s="688"/>
      <c r="BD36" s="689"/>
      <c r="BE36" s="672" t="s">
        <v>86</v>
      </c>
      <c r="BF36" s="673"/>
      <c r="BG36" s="673"/>
      <c r="BH36" s="673"/>
      <c r="BI36" s="673"/>
      <c r="BJ36" s="674"/>
      <c r="BK36" s="674"/>
      <c r="BL36" s="674"/>
      <c r="BM36" s="674"/>
      <c r="BN36" s="675"/>
      <c r="BO36" s="633" t="s">
        <v>93</v>
      </c>
      <c r="BP36" s="634"/>
      <c r="BQ36" s="634"/>
      <c r="BR36" s="634"/>
      <c r="BS36" s="635"/>
      <c r="BT36" s="635"/>
      <c r="BU36" s="635"/>
      <c r="BV36" s="635"/>
      <c r="BW36" s="636"/>
      <c r="BX36" s="637" t="s">
        <v>140</v>
      </c>
      <c r="BY36" s="638"/>
      <c r="BZ36" s="638"/>
      <c r="CA36" s="638"/>
      <c r="CB36" s="639"/>
      <c r="CC36" s="640"/>
      <c r="CD36" s="641" t="s">
        <v>44</v>
      </c>
      <c r="CE36" s="642"/>
      <c r="CF36" s="642"/>
      <c r="CG36" s="643"/>
      <c r="CH36" s="644"/>
      <c r="CI36" s="644"/>
      <c r="CJ36" s="644"/>
      <c r="CK36" s="644"/>
      <c r="CL36" s="644"/>
      <c r="CM36" s="644"/>
      <c r="CN36" s="644"/>
      <c r="CO36" s="645"/>
      <c r="CP36" s="646" t="s">
        <v>45</v>
      </c>
      <c r="CQ36" s="647"/>
      <c r="CR36" s="647"/>
      <c r="CS36" s="648"/>
      <c r="CT36" s="649"/>
      <c r="CU36" s="649"/>
      <c r="CV36" s="649"/>
      <c r="CW36" s="649"/>
      <c r="CX36" s="649"/>
      <c r="CY36" s="649"/>
      <c r="CZ36" s="650"/>
      <c r="DA36" s="651" t="s">
        <v>77</v>
      </c>
      <c r="DB36" s="652"/>
      <c r="DC36" s="652"/>
      <c r="DD36" s="652"/>
      <c r="DE36" s="652"/>
      <c r="DF36" s="652"/>
      <c r="DG36" s="652"/>
      <c r="DH36" s="652"/>
      <c r="DI36" s="652"/>
      <c r="DJ36" s="653"/>
      <c r="DK36" s="654" t="s">
        <v>99</v>
      </c>
      <c r="DL36" s="655"/>
      <c r="DM36" s="655"/>
      <c r="DN36" s="655"/>
      <c r="DO36" s="655"/>
      <c r="DP36" s="655"/>
      <c r="DQ36" s="655"/>
      <c r="DR36" s="655"/>
      <c r="DS36" s="656"/>
      <c r="DT36" s="657" t="s">
        <v>170</v>
      </c>
      <c r="DU36" s="658"/>
      <c r="DV36" s="658"/>
      <c r="DW36" s="658"/>
      <c r="DX36" s="658"/>
      <c r="DY36" s="659"/>
      <c r="DZ36" s="660" t="s">
        <v>59</v>
      </c>
      <c r="EA36" s="661"/>
      <c r="EB36" s="661"/>
      <c r="EC36" s="662"/>
      <c r="ED36" s="662"/>
      <c r="EE36" s="662"/>
      <c r="EF36" s="662"/>
      <c r="EG36" s="662"/>
      <c r="EH36" s="662"/>
      <c r="EI36" s="661"/>
      <c r="EJ36" s="663" t="s">
        <v>119</v>
      </c>
      <c r="EK36" s="664"/>
      <c r="EL36" s="664"/>
      <c r="EM36" s="665"/>
      <c r="EN36" s="665"/>
      <c r="EO36" s="665"/>
      <c r="EP36" s="664"/>
      <c r="EQ36" s="666" t="s">
        <v>277</v>
      </c>
      <c r="ER36" s="667"/>
      <c r="ES36" s="667"/>
      <c r="ET36" s="668"/>
      <c r="EU36" s="668"/>
      <c r="EV36" s="667"/>
      <c r="EW36" s="669" t="s">
        <v>118</v>
      </c>
      <c r="EX36" s="670"/>
      <c r="EY36" s="670"/>
      <c r="EZ36" s="671"/>
      <c r="FA36" s="671"/>
      <c r="FB36" s="671"/>
      <c r="FC36" s="670"/>
      <c r="FD36" s="630" t="s">
        <v>276</v>
      </c>
      <c r="FE36" s="631"/>
      <c r="FF36" s="631"/>
      <c r="FG36" s="632"/>
      <c r="FH36" s="632"/>
      <c r="FI36" s="631"/>
      <c r="FJ36" s="614" t="s">
        <v>21</v>
      </c>
      <c r="FK36" s="615"/>
      <c r="FL36" s="615"/>
      <c r="FM36" s="615"/>
      <c r="FN36" s="616"/>
      <c r="FO36" s="617" t="s">
        <v>5</v>
      </c>
      <c r="FP36" s="618"/>
      <c r="FQ36" s="618"/>
      <c r="FR36" s="618"/>
      <c r="FS36" s="618"/>
      <c r="FT36" s="618"/>
      <c r="FU36" s="618"/>
      <c r="FV36" s="618"/>
      <c r="FW36" s="619"/>
      <c r="FX36" s="619"/>
      <c r="FY36" s="619"/>
      <c r="FZ36" s="619"/>
      <c r="GA36" s="619"/>
      <c r="GB36" s="619"/>
      <c r="GC36" s="619"/>
      <c r="GD36" s="619"/>
      <c r="GE36" s="619"/>
      <c r="GF36" s="620"/>
      <c r="GG36" s="621" t="s">
        <v>232</v>
      </c>
      <c r="GH36" s="622"/>
      <c r="GI36" s="622"/>
      <c r="GJ36" s="623" t="s">
        <v>22</v>
      </c>
      <c r="GK36" s="624"/>
      <c r="GL36" s="624"/>
      <c r="GM36" s="624"/>
      <c r="GN36" s="625"/>
      <c r="GO36" s="625"/>
      <c r="GP36" s="625"/>
      <c r="GQ36" s="625"/>
      <c r="GR36" s="625"/>
      <c r="GS36" s="626"/>
      <c r="GT36" s="627" t="s">
        <v>259</v>
      </c>
      <c r="GU36" s="628"/>
      <c r="GV36" s="628"/>
      <c r="GW36" s="628"/>
      <c r="GX36" s="628"/>
      <c r="GY36" s="628"/>
      <c r="GZ36" s="628"/>
      <c r="HA36" s="628"/>
      <c r="HB36" s="629"/>
      <c r="HD36" s="62" t="s">
        <v>28</v>
      </c>
    </row>
    <row r="37" spans="1:212" s="2" customFormat="1" ht="24.6" customHeight="1" thickBot="1" x14ac:dyDescent="0.45">
      <c r="A37" s="700"/>
      <c r="B37" s="703"/>
      <c r="C37" s="706"/>
      <c r="D37" s="709"/>
      <c r="E37" s="714"/>
      <c r="F37" s="714"/>
      <c r="G37" s="718"/>
      <c r="H37" s="718"/>
      <c r="I37" s="679"/>
      <c r="J37" s="679"/>
      <c r="K37" s="679"/>
      <c r="L37" s="679"/>
      <c r="M37" s="679"/>
      <c r="N37" s="679"/>
      <c r="O37" s="679"/>
      <c r="P37" s="679"/>
      <c r="Q37" s="693"/>
      <c r="R37" s="697"/>
      <c r="S37" s="698"/>
      <c r="T37" s="698"/>
      <c r="U37" s="698"/>
      <c r="V37" s="698"/>
      <c r="W37" s="690"/>
      <c r="X37" s="690"/>
      <c r="Y37" s="677"/>
      <c r="Z37" s="677"/>
      <c r="AA37" s="677"/>
      <c r="AB37" s="679"/>
      <c r="AC37" s="679"/>
      <c r="AD37" s="679"/>
      <c r="AE37" s="679"/>
      <c r="AF37" s="679"/>
      <c r="AG37" s="681"/>
      <c r="AH37" s="14" t="s">
        <v>6</v>
      </c>
      <c r="AI37" s="15" t="s">
        <v>19</v>
      </c>
      <c r="AJ37" s="16" t="s">
        <v>7</v>
      </c>
      <c r="AK37" s="72" t="s">
        <v>35</v>
      </c>
      <c r="AL37" s="73"/>
      <c r="AM37" s="74"/>
      <c r="AN37" s="74"/>
      <c r="AO37" s="74"/>
      <c r="AP37" s="74"/>
      <c r="AQ37" s="74"/>
      <c r="AR37" s="410" t="s">
        <v>207</v>
      </c>
      <c r="AS37" s="17" t="s">
        <v>8</v>
      </c>
      <c r="AT37" s="81" t="s">
        <v>6</v>
      </c>
      <c r="AU37" s="82" t="s">
        <v>19</v>
      </c>
      <c r="AV37" s="83" t="s">
        <v>7</v>
      </c>
      <c r="AW37" s="84" t="s">
        <v>35</v>
      </c>
      <c r="AX37" s="85"/>
      <c r="AY37" s="85"/>
      <c r="AZ37" s="85"/>
      <c r="BA37" s="85"/>
      <c r="BB37" s="85"/>
      <c r="BC37" s="420" t="s">
        <v>207</v>
      </c>
      <c r="BD37" s="86" t="s">
        <v>8</v>
      </c>
      <c r="BE37" s="145" t="s">
        <v>6</v>
      </c>
      <c r="BF37" s="146" t="s">
        <v>19</v>
      </c>
      <c r="BG37" s="147" t="s">
        <v>7</v>
      </c>
      <c r="BH37" s="148" t="s">
        <v>35</v>
      </c>
      <c r="BI37" s="203"/>
      <c r="BJ37" s="203"/>
      <c r="BK37" s="203"/>
      <c r="BL37" s="203"/>
      <c r="BM37" s="424" t="s">
        <v>207</v>
      </c>
      <c r="BN37" s="149" t="s">
        <v>8</v>
      </c>
      <c r="BO37" s="204" t="s">
        <v>6</v>
      </c>
      <c r="BP37" s="205" t="s">
        <v>19</v>
      </c>
      <c r="BQ37" s="206" t="s">
        <v>7</v>
      </c>
      <c r="BR37" s="207" t="s">
        <v>35</v>
      </c>
      <c r="BS37" s="208"/>
      <c r="BT37" s="208"/>
      <c r="BU37" s="208"/>
      <c r="BV37" s="207" t="s">
        <v>207</v>
      </c>
      <c r="BW37" s="209" t="s">
        <v>8</v>
      </c>
      <c r="BX37" s="343" t="s">
        <v>6</v>
      </c>
      <c r="BY37" s="344" t="s">
        <v>19</v>
      </c>
      <c r="BZ37" s="345" t="s">
        <v>7</v>
      </c>
      <c r="CA37" s="346" t="s">
        <v>35</v>
      </c>
      <c r="CB37" s="347"/>
      <c r="CC37" s="348" t="s">
        <v>8</v>
      </c>
      <c r="CD37" s="18" t="s">
        <v>6</v>
      </c>
      <c r="CE37" s="42" t="s">
        <v>19</v>
      </c>
      <c r="CF37" s="48" t="s">
        <v>7</v>
      </c>
      <c r="CG37" s="48" t="s">
        <v>35</v>
      </c>
      <c r="CH37" s="210"/>
      <c r="CI37" s="210"/>
      <c r="CJ37" s="210"/>
      <c r="CK37" s="210"/>
      <c r="CL37" s="211"/>
      <c r="CM37" s="212"/>
      <c r="CN37" s="210" t="s">
        <v>207</v>
      </c>
      <c r="CO37" s="440" t="s">
        <v>8</v>
      </c>
      <c r="CP37" s="93" t="s">
        <v>6</v>
      </c>
      <c r="CQ37" s="94" t="s">
        <v>19</v>
      </c>
      <c r="CR37" s="95" t="s">
        <v>7</v>
      </c>
      <c r="CS37" s="111" t="s">
        <v>35</v>
      </c>
      <c r="CT37" s="170"/>
      <c r="CU37" s="170"/>
      <c r="CV37" s="170"/>
      <c r="CW37" s="114"/>
      <c r="CX37" s="114"/>
      <c r="CY37" s="170" t="s">
        <v>207</v>
      </c>
      <c r="CZ37" s="447" t="s">
        <v>8</v>
      </c>
      <c r="DA37" s="158" t="s">
        <v>6</v>
      </c>
      <c r="DB37" s="159" t="s">
        <v>19</v>
      </c>
      <c r="DC37" s="160" t="s">
        <v>7</v>
      </c>
      <c r="DD37" s="161" t="s">
        <v>35</v>
      </c>
      <c r="DE37" s="162"/>
      <c r="DF37" s="162"/>
      <c r="DG37" s="162"/>
      <c r="DH37" s="162"/>
      <c r="DI37" s="457" t="s">
        <v>221</v>
      </c>
      <c r="DJ37" s="163" t="s">
        <v>8</v>
      </c>
      <c r="DK37" s="240" t="s">
        <v>6</v>
      </c>
      <c r="DL37" s="241" t="s">
        <v>19</v>
      </c>
      <c r="DM37" s="242" t="s">
        <v>7</v>
      </c>
      <c r="DN37" s="243" t="s">
        <v>35</v>
      </c>
      <c r="DO37" s="244"/>
      <c r="DP37" s="244"/>
      <c r="DQ37" s="244"/>
      <c r="DR37" s="242" t="s">
        <v>221</v>
      </c>
      <c r="DS37" s="245" t="s">
        <v>8</v>
      </c>
      <c r="DT37" s="360" t="s">
        <v>6</v>
      </c>
      <c r="DU37" s="361" t="s">
        <v>19</v>
      </c>
      <c r="DV37" s="362" t="s">
        <v>7</v>
      </c>
      <c r="DW37" s="363" t="s">
        <v>35</v>
      </c>
      <c r="DX37" s="364"/>
      <c r="DY37" s="365" t="s">
        <v>8</v>
      </c>
      <c r="DZ37" s="126" t="s">
        <v>60</v>
      </c>
      <c r="EA37" s="127" t="s">
        <v>61</v>
      </c>
      <c r="EB37" s="128" t="s">
        <v>62</v>
      </c>
      <c r="EC37" s="128" t="s">
        <v>63</v>
      </c>
      <c r="ED37" s="129"/>
      <c r="EE37" s="129"/>
      <c r="EF37" s="129"/>
      <c r="EG37" s="129"/>
      <c r="EH37" s="129"/>
      <c r="EI37" s="137" t="s">
        <v>64</v>
      </c>
      <c r="EJ37" s="291" t="s">
        <v>60</v>
      </c>
      <c r="EK37" s="292" t="s">
        <v>61</v>
      </c>
      <c r="EL37" s="293" t="s">
        <v>62</v>
      </c>
      <c r="EM37" s="293" t="s">
        <v>63</v>
      </c>
      <c r="EN37" s="294"/>
      <c r="EO37" s="294"/>
      <c r="EP37" s="295" t="s">
        <v>64</v>
      </c>
      <c r="EQ37" s="376" t="s">
        <v>60</v>
      </c>
      <c r="ER37" s="377" t="s">
        <v>61</v>
      </c>
      <c r="ES37" s="378" t="s">
        <v>62</v>
      </c>
      <c r="ET37" s="378" t="s">
        <v>63</v>
      </c>
      <c r="EU37" s="379"/>
      <c r="EV37" s="380" t="s">
        <v>64</v>
      </c>
      <c r="EW37" s="308" t="s">
        <v>60</v>
      </c>
      <c r="EX37" s="309" t="s">
        <v>61</v>
      </c>
      <c r="EY37" s="310" t="s">
        <v>62</v>
      </c>
      <c r="EZ37" s="310" t="s">
        <v>63</v>
      </c>
      <c r="FA37" s="311"/>
      <c r="FB37" s="311"/>
      <c r="FC37" s="312" t="s">
        <v>64</v>
      </c>
      <c r="FD37" s="393" t="s">
        <v>60</v>
      </c>
      <c r="FE37" s="394" t="s">
        <v>61</v>
      </c>
      <c r="FF37" s="395" t="s">
        <v>62</v>
      </c>
      <c r="FG37" s="395" t="s">
        <v>63</v>
      </c>
      <c r="FH37" s="396"/>
      <c r="FI37" s="397" t="s">
        <v>64</v>
      </c>
      <c r="FJ37" s="59" t="s">
        <v>26</v>
      </c>
      <c r="FK37" s="23"/>
      <c r="FL37" s="23"/>
      <c r="FM37" s="23"/>
      <c r="FN37" s="23"/>
      <c r="FO37" s="30" t="s">
        <v>30</v>
      </c>
      <c r="FP37" s="26"/>
      <c r="FQ37" s="26"/>
      <c r="FR37" s="26"/>
      <c r="FS37" s="26"/>
      <c r="FT37" s="26"/>
      <c r="FU37" s="26"/>
      <c r="FV37" s="26"/>
      <c r="FW37" s="26"/>
      <c r="FX37" s="26"/>
      <c r="FY37" s="26"/>
      <c r="FZ37" s="26"/>
      <c r="GA37" s="26"/>
      <c r="GB37" s="26"/>
      <c r="GC37" s="26"/>
      <c r="GD37" s="26"/>
      <c r="GE37" s="26"/>
      <c r="GF37" s="56" t="s">
        <v>9</v>
      </c>
      <c r="GG37" s="473" t="s">
        <v>30</v>
      </c>
      <c r="GH37" s="474"/>
      <c r="GI37" s="474"/>
      <c r="GJ37" s="31" t="s">
        <v>31</v>
      </c>
      <c r="GK37" s="28"/>
      <c r="GL37" s="28"/>
      <c r="GM37" s="28"/>
      <c r="GN37" s="28"/>
      <c r="GO37" s="28"/>
      <c r="GP37" s="28"/>
      <c r="GQ37" s="28"/>
      <c r="GR37" s="28"/>
      <c r="GS37" s="480" t="s">
        <v>9</v>
      </c>
      <c r="GT37" s="483" t="s">
        <v>30</v>
      </c>
      <c r="GU37" s="488"/>
      <c r="GV37" s="488"/>
      <c r="GW37" s="488"/>
      <c r="GX37" s="488"/>
      <c r="GY37" s="488"/>
      <c r="GZ37" s="488"/>
      <c r="HA37" s="488"/>
      <c r="HB37" s="492"/>
      <c r="HD37" s="287" t="s">
        <v>205</v>
      </c>
    </row>
    <row r="38" spans="1:212" s="5" customFormat="1" ht="24.6" customHeight="1" thickTop="1" thickBot="1" x14ac:dyDescent="0.45">
      <c r="A38" s="700"/>
      <c r="B38" s="703"/>
      <c r="C38" s="706"/>
      <c r="D38" s="710"/>
      <c r="E38" s="715"/>
      <c r="F38" s="715"/>
      <c r="G38" s="718"/>
      <c r="H38" s="718"/>
      <c r="I38" s="679"/>
      <c r="J38" s="679"/>
      <c r="K38" s="679"/>
      <c r="L38" s="679"/>
      <c r="M38" s="679"/>
      <c r="N38" s="679"/>
      <c r="O38" s="679"/>
      <c r="P38" s="679"/>
      <c r="Q38" s="694"/>
      <c r="R38" s="697"/>
      <c r="S38" s="698"/>
      <c r="T38" s="698"/>
      <c r="U38" s="698"/>
      <c r="V38" s="698"/>
      <c r="W38" s="690"/>
      <c r="X38" s="690"/>
      <c r="Y38" s="677"/>
      <c r="Z38" s="677"/>
      <c r="AA38" s="677"/>
      <c r="AB38" s="679"/>
      <c r="AC38" s="679"/>
      <c r="AD38" s="679"/>
      <c r="AE38" s="679"/>
      <c r="AF38" s="679"/>
      <c r="AG38" s="681"/>
      <c r="AH38" s="43"/>
      <c r="AI38" s="44"/>
      <c r="AJ38" s="45"/>
      <c r="AK38" s="75"/>
      <c r="AL38" s="76" t="s">
        <v>36</v>
      </c>
      <c r="AM38" s="175" t="s">
        <v>36</v>
      </c>
      <c r="AN38" s="175" t="s">
        <v>36</v>
      </c>
      <c r="AO38" s="175" t="s">
        <v>36</v>
      </c>
      <c r="AP38" s="175" t="s">
        <v>36</v>
      </c>
      <c r="AQ38" s="193" t="s">
        <v>36</v>
      </c>
      <c r="AR38" s="411"/>
      <c r="AS38" s="172"/>
      <c r="AT38" s="87"/>
      <c r="AU38" s="88"/>
      <c r="AV38" s="89"/>
      <c r="AW38" s="194"/>
      <c r="AX38" s="195" t="s">
        <v>36</v>
      </c>
      <c r="AY38" s="195" t="s">
        <v>36</v>
      </c>
      <c r="AZ38" s="195" t="s">
        <v>36</v>
      </c>
      <c r="BA38" s="195" t="s">
        <v>36</v>
      </c>
      <c r="BB38" s="196" t="s">
        <v>36</v>
      </c>
      <c r="BC38" s="414"/>
      <c r="BD38" s="417"/>
      <c r="BE38" s="150"/>
      <c r="BF38" s="151"/>
      <c r="BG38" s="152"/>
      <c r="BH38" s="152"/>
      <c r="BI38" s="288" t="s">
        <v>36</v>
      </c>
      <c r="BJ38" s="288" t="s">
        <v>36</v>
      </c>
      <c r="BK38" s="288" t="s">
        <v>36</v>
      </c>
      <c r="BL38" s="213" t="s">
        <v>36</v>
      </c>
      <c r="BM38" s="421"/>
      <c r="BN38" s="425"/>
      <c r="BO38" s="214"/>
      <c r="BP38" s="215"/>
      <c r="BQ38" s="216"/>
      <c r="BR38" s="216"/>
      <c r="BS38" s="330" t="s">
        <v>36</v>
      </c>
      <c r="BT38" s="329" t="s">
        <v>36</v>
      </c>
      <c r="BU38" s="217" t="s">
        <v>36</v>
      </c>
      <c r="BV38" s="428"/>
      <c r="BW38" s="431"/>
      <c r="BX38" s="349"/>
      <c r="BY38" s="350"/>
      <c r="BZ38" s="351"/>
      <c r="CA38" s="351"/>
      <c r="CB38" s="352" t="s">
        <v>36</v>
      </c>
      <c r="CC38" s="434"/>
      <c r="CD38" s="40"/>
      <c r="CE38" s="41"/>
      <c r="CF38" s="49"/>
      <c r="CG38" s="49"/>
      <c r="CH38" s="218" t="s">
        <v>42</v>
      </c>
      <c r="CI38" s="219" t="s">
        <v>36</v>
      </c>
      <c r="CJ38" s="219" t="s">
        <v>36</v>
      </c>
      <c r="CK38" s="219" t="s">
        <v>36</v>
      </c>
      <c r="CL38" s="220" t="s">
        <v>36</v>
      </c>
      <c r="CM38" s="221" t="s">
        <v>36</v>
      </c>
      <c r="CN38" s="437"/>
      <c r="CO38" s="441"/>
      <c r="CP38" s="96"/>
      <c r="CQ38" s="97"/>
      <c r="CR38" s="98"/>
      <c r="CS38" s="112"/>
      <c r="CT38" s="180" t="s">
        <v>36</v>
      </c>
      <c r="CU38" s="180" t="s">
        <v>36</v>
      </c>
      <c r="CV38" s="180" t="s">
        <v>36</v>
      </c>
      <c r="CW38" s="179" t="s">
        <v>36</v>
      </c>
      <c r="CX38" s="246" t="s">
        <v>36</v>
      </c>
      <c r="CY38" s="444"/>
      <c r="CZ38" s="448"/>
      <c r="DA38" s="164"/>
      <c r="DB38" s="165"/>
      <c r="DC38" s="166"/>
      <c r="DD38" s="183"/>
      <c r="DE38" s="289" t="s">
        <v>36</v>
      </c>
      <c r="DF38" s="289" t="s">
        <v>36</v>
      </c>
      <c r="DG38" s="182" t="s">
        <v>36</v>
      </c>
      <c r="DH38" s="247" t="s">
        <v>36</v>
      </c>
      <c r="DI38" s="451"/>
      <c r="DJ38" s="454"/>
      <c r="DK38" s="248"/>
      <c r="DL38" s="249"/>
      <c r="DM38" s="250"/>
      <c r="DN38" s="250"/>
      <c r="DO38" s="331" t="s">
        <v>36</v>
      </c>
      <c r="DP38" s="332" t="s">
        <v>36</v>
      </c>
      <c r="DQ38" s="251" t="s">
        <v>36</v>
      </c>
      <c r="DR38" s="458"/>
      <c r="DS38" s="461"/>
      <c r="DT38" s="366"/>
      <c r="DU38" s="367"/>
      <c r="DV38" s="368"/>
      <c r="DW38" s="368"/>
      <c r="DX38" s="369" t="s">
        <v>36</v>
      </c>
      <c r="DY38" s="464"/>
      <c r="DZ38" s="130"/>
      <c r="EA38" s="131"/>
      <c r="EB38" s="132"/>
      <c r="EC38" s="132"/>
      <c r="ED38" s="185" t="s">
        <v>36</v>
      </c>
      <c r="EE38" s="185" t="s">
        <v>109</v>
      </c>
      <c r="EF38" s="128" t="s">
        <v>36</v>
      </c>
      <c r="EG38" s="171" t="s">
        <v>36</v>
      </c>
      <c r="EH38" s="252" t="s">
        <v>58</v>
      </c>
      <c r="EI38" s="466"/>
      <c r="EJ38" s="296"/>
      <c r="EK38" s="297"/>
      <c r="EL38" s="298"/>
      <c r="EM38" s="298"/>
      <c r="EN38" s="337" t="s">
        <v>36</v>
      </c>
      <c r="EO38" s="299" t="s">
        <v>58</v>
      </c>
      <c r="EP38" s="469"/>
      <c r="EQ38" s="381"/>
      <c r="ER38" s="382"/>
      <c r="ES38" s="383"/>
      <c r="ET38" s="383"/>
      <c r="EU38" s="384" t="s">
        <v>58</v>
      </c>
      <c r="EV38" s="470"/>
      <c r="EW38" s="313"/>
      <c r="EX38" s="314"/>
      <c r="EY38" s="315"/>
      <c r="EZ38" s="315"/>
      <c r="FA38" s="342" t="s">
        <v>36</v>
      </c>
      <c r="FB38" s="316" t="s">
        <v>58</v>
      </c>
      <c r="FC38" s="471"/>
      <c r="FD38" s="398"/>
      <c r="FE38" s="399"/>
      <c r="FF38" s="400"/>
      <c r="FG38" s="400"/>
      <c r="FH38" s="401" t="s">
        <v>58</v>
      </c>
      <c r="FI38" s="472"/>
      <c r="FJ38" s="24"/>
      <c r="FK38" s="595" t="s">
        <v>87</v>
      </c>
      <c r="FL38" s="597" t="s">
        <v>66</v>
      </c>
      <c r="FM38" s="599" t="s">
        <v>67</v>
      </c>
      <c r="FN38" s="601" t="s">
        <v>111</v>
      </c>
      <c r="FO38" s="25"/>
      <c r="FP38" s="38" t="s">
        <v>47</v>
      </c>
      <c r="FQ38" s="117"/>
      <c r="FR38" s="117"/>
      <c r="FS38" s="65"/>
      <c r="FT38" s="38" t="s">
        <v>68</v>
      </c>
      <c r="FU38" s="117"/>
      <c r="FV38" s="117"/>
      <c r="FW38" s="47"/>
      <c r="FX38" s="592" t="s">
        <v>69</v>
      </c>
      <c r="FY38" s="593"/>
      <c r="FZ38" s="594"/>
      <c r="GA38" s="141"/>
      <c r="GB38" s="592" t="s">
        <v>111</v>
      </c>
      <c r="GC38" s="593"/>
      <c r="GD38" s="594"/>
      <c r="GE38" s="141"/>
      <c r="GF38" s="603" t="s">
        <v>24</v>
      </c>
      <c r="GG38" s="475"/>
      <c r="GH38" s="606" t="s">
        <v>87</v>
      </c>
      <c r="GI38" s="608" t="s">
        <v>66</v>
      </c>
      <c r="GJ38" s="29"/>
      <c r="GK38" s="39" t="s">
        <v>46</v>
      </c>
      <c r="GL38" s="67"/>
      <c r="GM38" s="53" t="s">
        <v>70</v>
      </c>
      <c r="GN38" s="55"/>
      <c r="GO38" s="144" t="s">
        <v>71</v>
      </c>
      <c r="GP38" s="55"/>
      <c r="GQ38" s="144" t="s">
        <v>112</v>
      </c>
      <c r="GR38" s="55"/>
      <c r="GS38" s="610" t="s">
        <v>24</v>
      </c>
      <c r="GT38" s="484"/>
      <c r="GU38" s="486" t="s">
        <v>263</v>
      </c>
      <c r="GV38" s="490"/>
      <c r="GW38" s="490"/>
      <c r="GX38" s="486" t="s">
        <v>264</v>
      </c>
      <c r="GY38" s="490"/>
      <c r="GZ38" s="490"/>
      <c r="HA38" s="490"/>
      <c r="HB38" s="493"/>
      <c r="HD38" s="612" t="s">
        <v>271</v>
      </c>
    </row>
    <row r="39" spans="1:212" s="5" customFormat="1" ht="24.6" customHeight="1" thickBot="1" x14ac:dyDescent="0.45">
      <c r="A39" s="700"/>
      <c r="B39" s="703"/>
      <c r="C39" s="706"/>
      <c r="D39" s="711"/>
      <c r="E39" s="716"/>
      <c r="F39" s="716"/>
      <c r="G39" s="718"/>
      <c r="H39" s="718"/>
      <c r="I39" s="679"/>
      <c r="J39" s="679"/>
      <c r="K39" s="679"/>
      <c r="L39" s="679"/>
      <c r="M39" s="679"/>
      <c r="N39" s="679"/>
      <c r="O39" s="679"/>
      <c r="P39" s="679"/>
      <c r="Q39" s="695"/>
      <c r="R39" s="697"/>
      <c r="S39" s="698"/>
      <c r="T39" s="698"/>
      <c r="U39" s="698"/>
      <c r="V39" s="698"/>
      <c r="W39" s="690"/>
      <c r="X39" s="690"/>
      <c r="Y39" s="677"/>
      <c r="Z39" s="677"/>
      <c r="AA39" s="677"/>
      <c r="AB39" s="679"/>
      <c r="AC39" s="679"/>
      <c r="AD39" s="679"/>
      <c r="AE39" s="679"/>
      <c r="AF39" s="679"/>
      <c r="AG39" s="681"/>
      <c r="AH39" s="32"/>
      <c r="AI39" s="33"/>
      <c r="AJ39" s="34"/>
      <c r="AK39" s="77"/>
      <c r="AL39" s="77" t="s">
        <v>40</v>
      </c>
      <c r="AM39" s="77" t="s">
        <v>74</v>
      </c>
      <c r="AN39" s="77" t="s">
        <v>101</v>
      </c>
      <c r="AO39" s="77" t="s">
        <v>104</v>
      </c>
      <c r="AP39" s="326" t="s">
        <v>125</v>
      </c>
      <c r="AQ39" s="197" t="s">
        <v>39</v>
      </c>
      <c r="AR39" s="412"/>
      <c r="AS39" s="173"/>
      <c r="AT39" s="90"/>
      <c r="AU39" s="91"/>
      <c r="AV39" s="92"/>
      <c r="AW39" s="198"/>
      <c r="AX39" s="92" t="s">
        <v>73</v>
      </c>
      <c r="AY39" s="92" t="s">
        <v>100</v>
      </c>
      <c r="AZ39" s="92" t="s">
        <v>103</v>
      </c>
      <c r="BA39" s="92" t="s">
        <v>125</v>
      </c>
      <c r="BB39" s="199" t="s">
        <v>39</v>
      </c>
      <c r="BC39" s="415"/>
      <c r="BD39" s="418"/>
      <c r="BE39" s="153"/>
      <c r="BF39" s="154"/>
      <c r="BG39" s="155"/>
      <c r="BH39" s="155"/>
      <c r="BI39" s="155" t="s">
        <v>100</v>
      </c>
      <c r="BJ39" s="155" t="s">
        <v>103</v>
      </c>
      <c r="BK39" s="155" t="s">
        <v>125</v>
      </c>
      <c r="BL39" s="222" t="s">
        <v>39</v>
      </c>
      <c r="BM39" s="422"/>
      <c r="BN39" s="426"/>
      <c r="BO39" s="223"/>
      <c r="BP39" s="224"/>
      <c r="BQ39" s="225"/>
      <c r="BR39" s="225"/>
      <c r="BS39" s="225" t="s">
        <v>103</v>
      </c>
      <c r="BT39" s="327" t="s">
        <v>125</v>
      </c>
      <c r="BU39" s="226" t="s">
        <v>39</v>
      </c>
      <c r="BV39" s="429"/>
      <c r="BW39" s="432"/>
      <c r="BX39" s="353"/>
      <c r="BY39" s="354"/>
      <c r="BZ39" s="355"/>
      <c r="CA39" s="355"/>
      <c r="CB39" s="356" t="s">
        <v>39</v>
      </c>
      <c r="CC39" s="435"/>
      <c r="CD39" s="35"/>
      <c r="CE39" s="36"/>
      <c r="CF39" s="50"/>
      <c r="CG39" s="50"/>
      <c r="CH39" s="50" t="s">
        <v>40</v>
      </c>
      <c r="CI39" s="227" t="s">
        <v>73</v>
      </c>
      <c r="CJ39" s="227" t="s">
        <v>100</v>
      </c>
      <c r="CK39" s="227" t="s">
        <v>103</v>
      </c>
      <c r="CL39" s="228" t="s">
        <v>125</v>
      </c>
      <c r="CM39" s="229" t="s">
        <v>39</v>
      </c>
      <c r="CN39" s="438"/>
      <c r="CO39" s="442"/>
      <c r="CP39" s="99"/>
      <c r="CQ39" s="100"/>
      <c r="CR39" s="101"/>
      <c r="CS39" s="113"/>
      <c r="CT39" s="181" t="s">
        <v>73</v>
      </c>
      <c r="CU39" s="181" t="s">
        <v>100</v>
      </c>
      <c r="CV39" s="181" t="s">
        <v>103</v>
      </c>
      <c r="CW39" s="253" t="s">
        <v>125</v>
      </c>
      <c r="CX39" s="254" t="s">
        <v>39</v>
      </c>
      <c r="CY39" s="445"/>
      <c r="CZ39" s="449"/>
      <c r="DA39" s="167"/>
      <c r="DB39" s="168"/>
      <c r="DC39" s="169"/>
      <c r="DD39" s="184"/>
      <c r="DE39" s="184" t="s">
        <v>100</v>
      </c>
      <c r="DF39" s="184" t="s">
        <v>103</v>
      </c>
      <c r="DG39" s="290" t="s">
        <v>125</v>
      </c>
      <c r="DH39" s="255" t="s">
        <v>39</v>
      </c>
      <c r="DI39" s="452"/>
      <c r="DJ39" s="455"/>
      <c r="DK39" s="256"/>
      <c r="DL39" s="257"/>
      <c r="DM39" s="258"/>
      <c r="DN39" s="258"/>
      <c r="DO39" s="258" t="s">
        <v>103</v>
      </c>
      <c r="DP39" s="333" t="s">
        <v>125</v>
      </c>
      <c r="DQ39" s="259" t="s">
        <v>39</v>
      </c>
      <c r="DR39" s="459"/>
      <c r="DS39" s="462"/>
      <c r="DT39" s="370"/>
      <c r="DU39" s="371"/>
      <c r="DV39" s="372"/>
      <c r="DW39" s="485"/>
      <c r="DX39" s="500" t="s">
        <v>65</v>
      </c>
      <c r="DY39" s="499"/>
      <c r="DZ39" s="133"/>
      <c r="EA39" s="134"/>
      <c r="EB39" s="132"/>
      <c r="EC39" s="132"/>
      <c r="ED39" s="186" t="s">
        <v>73</v>
      </c>
      <c r="EE39" s="186" t="s">
        <v>100</v>
      </c>
      <c r="EF39" s="335" t="s">
        <v>103</v>
      </c>
      <c r="EG39" s="260" t="s">
        <v>125</v>
      </c>
      <c r="EH39" s="261" t="s">
        <v>65</v>
      </c>
      <c r="EI39" s="466"/>
      <c r="EJ39" s="300"/>
      <c r="EK39" s="301"/>
      <c r="EL39" s="298"/>
      <c r="EM39" s="302"/>
      <c r="EN39" s="338" t="s">
        <v>125</v>
      </c>
      <c r="EO39" s="303" t="s">
        <v>65</v>
      </c>
      <c r="EP39" s="584" t="s">
        <v>228</v>
      </c>
      <c r="EQ39" s="385"/>
      <c r="ER39" s="386"/>
      <c r="ES39" s="383"/>
      <c r="ET39" s="387"/>
      <c r="EU39" s="388" t="s">
        <v>65</v>
      </c>
      <c r="EV39" s="586" t="s">
        <v>229</v>
      </c>
      <c r="EW39" s="317"/>
      <c r="EX39" s="318"/>
      <c r="EY39" s="315"/>
      <c r="EZ39" s="319"/>
      <c r="FA39" s="340" t="s">
        <v>125</v>
      </c>
      <c r="FB39" s="320" t="s">
        <v>65</v>
      </c>
      <c r="FC39" s="588" t="s">
        <v>230</v>
      </c>
      <c r="FD39" s="402"/>
      <c r="FE39" s="403"/>
      <c r="FF39" s="400"/>
      <c r="FG39" s="404"/>
      <c r="FH39" s="405" t="s">
        <v>65</v>
      </c>
      <c r="FI39" s="590" t="s">
        <v>231</v>
      </c>
      <c r="FJ39" s="24"/>
      <c r="FK39" s="596"/>
      <c r="FL39" s="598"/>
      <c r="FM39" s="600"/>
      <c r="FN39" s="602"/>
      <c r="FO39" s="25"/>
      <c r="FP39" s="66"/>
      <c r="FQ39" s="119" t="s">
        <v>55</v>
      </c>
      <c r="FR39" s="119" t="s">
        <v>56</v>
      </c>
      <c r="FS39" s="125" t="s">
        <v>23</v>
      </c>
      <c r="FT39" s="46"/>
      <c r="FU39" s="121" t="s">
        <v>57</v>
      </c>
      <c r="FV39" s="121" t="s">
        <v>56</v>
      </c>
      <c r="FW39" s="123" t="s">
        <v>23</v>
      </c>
      <c r="FX39" s="139"/>
      <c r="FY39" s="121" t="s">
        <v>57</v>
      </c>
      <c r="FZ39" s="142" t="s">
        <v>56</v>
      </c>
      <c r="GA39" s="142" t="s">
        <v>23</v>
      </c>
      <c r="GB39" s="139"/>
      <c r="GC39" s="121" t="s">
        <v>57</v>
      </c>
      <c r="GD39" s="142" t="s">
        <v>56</v>
      </c>
      <c r="GE39" s="142" t="s">
        <v>23</v>
      </c>
      <c r="GF39" s="604"/>
      <c r="GG39" s="475"/>
      <c r="GH39" s="607"/>
      <c r="GI39" s="609"/>
      <c r="GJ39" s="29"/>
      <c r="GK39" s="37"/>
      <c r="GL39" s="115" t="s">
        <v>23</v>
      </c>
      <c r="GM39" s="54"/>
      <c r="GN39" s="52" t="s">
        <v>23</v>
      </c>
      <c r="GO39" s="54"/>
      <c r="GP39" s="52" t="s">
        <v>23</v>
      </c>
      <c r="GQ39" s="54"/>
      <c r="GR39" s="52" t="s">
        <v>23</v>
      </c>
      <c r="GS39" s="610"/>
      <c r="GT39" s="484"/>
      <c r="GU39" s="487"/>
      <c r="GV39" s="487" t="s">
        <v>87</v>
      </c>
      <c r="GW39" s="487" t="s">
        <v>66</v>
      </c>
      <c r="GX39" s="487"/>
      <c r="GY39" s="487" t="s">
        <v>87</v>
      </c>
      <c r="GZ39" s="487" t="s">
        <v>66</v>
      </c>
      <c r="HA39" s="487" t="s">
        <v>67</v>
      </c>
      <c r="HB39" s="494" t="s">
        <v>111</v>
      </c>
      <c r="HD39" s="612"/>
    </row>
    <row r="40" spans="1:212" s="5" customFormat="1" ht="24.6" customHeight="1" thickBot="1" x14ac:dyDescent="0.45">
      <c r="A40" s="701"/>
      <c r="B40" s="704"/>
      <c r="C40" s="707"/>
      <c r="D40" s="712"/>
      <c r="E40" s="717"/>
      <c r="F40" s="717"/>
      <c r="G40" s="719"/>
      <c r="H40" s="719"/>
      <c r="I40" s="680"/>
      <c r="J40" s="680"/>
      <c r="K40" s="680"/>
      <c r="L40" s="680"/>
      <c r="M40" s="680"/>
      <c r="N40" s="680"/>
      <c r="O40" s="680"/>
      <c r="P40" s="680"/>
      <c r="Q40" s="696"/>
      <c r="R40" s="697"/>
      <c r="S40" s="698"/>
      <c r="T40" s="698"/>
      <c r="U40" s="698"/>
      <c r="V40" s="698"/>
      <c r="W40" s="690"/>
      <c r="X40" s="690"/>
      <c r="Y40" s="678"/>
      <c r="Z40" s="678"/>
      <c r="AA40" s="678"/>
      <c r="AB40" s="680"/>
      <c r="AC40" s="680"/>
      <c r="AD40" s="680"/>
      <c r="AE40" s="680"/>
      <c r="AF40" s="680"/>
      <c r="AG40" s="681"/>
      <c r="AH40" s="102" t="s">
        <v>10</v>
      </c>
      <c r="AI40" s="103" t="s">
        <v>11</v>
      </c>
      <c r="AJ40" s="103" t="s">
        <v>12</v>
      </c>
      <c r="AK40" s="78" t="s">
        <v>37</v>
      </c>
      <c r="AL40" s="78" t="s">
        <v>38</v>
      </c>
      <c r="AM40" s="78" t="s">
        <v>72</v>
      </c>
      <c r="AN40" s="78" t="s">
        <v>75</v>
      </c>
      <c r="AO40" s="78" t="s">
        <v>102</v>
      </c>
      <c r="AP40" s="78" t="s">
        <v>124</v>
      </c>
      <c r="AQ40" s="200" t="s">
        <v>126</v>
      </c>
      <c r="AR40" s="413" t="s">
        <v>209</v>
      </c>
      <c r="AS40" s="174" t="s">
        <v>208</v>
      </c>
      <c r="AT40" s="104" t="s">
        <v>13</v>
      </c>
      <c r="AU40" s="105" t="s">
        <v>14</v>
      </c>
      <c r="AV40" s="105" t="s">
        <v>15</v>
      </c>
      <c r="AW40" s="201" t="s">
        <v>41</v>
      </c>
      <c r="AX40" s="105" t="s">
        <v>76</v>
      </c>
      <c r="AY40" s="105" t="s">
        <v>105</v>
      </c>
      <c r="AZ40" s="105" t="s">
        <v>106</v>
      </c>
      <c r="BA40" s="105" t="s">
        <v>128</v>
      </c>
      <c r="BB40" s="202" t="s">
        <v>129</v>
      </c>
      <c r="BC40" s="416" t="s">
        <v>210</v>
      </c>
      <c r="BD40" s="419" t="s">
        <v>211</v>
      </c>
      <c r="BE40" s="156" t="s">
        <v>48</v>
      </c>
      <c r="BF40" s="157" t="s">
        <v>49</v>
      </c>
      <c r="BG40" s="157" t="s">
        <v>50</v>
      </c>
      <c r="BH40" s="157" t="s">
        <v>43</v>
      </c>
      <c r="BI40" s="157" t="s">
        <v>107</v>
      </c>
      <c r="BJ40" s="157" t="s">
        <v>130</v>
      </c>
      <c r="BK40" s="157" t="s">
        <v>131</v>
      </c>
      <c r="BL40" s="230" t="s">
        <v>132</v>
      </c>
      <c r="BM40" s="423" t="s">
        <v>212</v>
      </c>
      <c r="BN40" s="427" t="s">
        <v>213</v>
      </c>
      <c r="BO40" s="231" t="s">
        <v>51</v>
      </c>
      <c r="BP40" s="232" t="s">
        <v>52</v>
      </c>
      <c r="BQ40" s="232" t="s">
        <v>53</v>
      </c>
      <c r="BR40" s="232" t="s">
        <v>54</v>
      </c>
      <c r="BS40" s="232" t="s">
        <v>94</v>
      </c>
      <c r="BT40" s="328" t="s">
        <v>108</v>
      </c>
      <c r="BU40" s="233" t="s">
        <v>133</v>
      </c>
      <c r="BV40" s="430" t="s">
        <v>214</v>
      </c>
      <c r="BW40" s="433" t="s">
        <v>215</v>
      </c>
      <c r="BX40" s="357" t="s">
        <v>141</v>
      </c>
      <c r="BY40" s="358" t="s">
        <v>142</v>
      </c>
      <c r="BZ40" s="358" t="s">
        <v>143</v>
      </c>
      <c r="CA40" s="358" t="s">
        <v>144</v>
      </c>
      <c r="CB40" s="359" t="s">
        <v>176</v>
      </c>
      <c r="CC40" s="436" t="s">
        <v>216</v>
      </c>
      <c r="CD40" s="234" t="s">
        <v>145</v>
      </c>
      <c r="CE40" s="235" t="s">
        <v>146</v>
      </c>
      <c r="CF40" s="236" t="s">
        <v>147</v>
      </c>
      <c r="CG40" s="236" t="s">
        <v>148</v>
      </c>
      <c r="CH40" s="236" t="s">
        <v>149</v>
      </c>
      <c r="CI40" s="235" t="s">
        <v>150</v>
      </c>
      <c r="CJ40" s="235" t="s">
        <v>151</v>
      </c>
      <c r="CK40" s="235" t="s">
        <v>152</v>
      </c>
      <c r="CL40" s="237" t="s">
        <v>153</v>
      </c>
      <c r="CM40" s="238" t="s">
        <v>154</v>
      </c>
      <c r="CN40" s="439" t="s">
        <v>217</v>
      </c>
      <c r="CO40" s="443" t="s">
        <v>218</v>
      </c>
      <c r="CP40" s="239" t="s">
        <v>155</v>
      </c>
      <c r="CQ40" s="262" t="s">
        <v>156</v>
      </c>
      <c r="CR40" s="263" t="s">
        <v>157</v>
      </c>
      <c r="CS40" s="263" t="s">
        <v>158</v>
      </c>
      <c r="CT40" s="262" t="s">
        <v>159</v>
      </c>
      <c r="CU40" s="262" t="s">
        <v>160</v>
      </c>
      <c r="CV40" s="262" t="s">
        <v>161</v>
      </c>
      <c r="CW40" s="264" t="s">
        <v>162</v>
      </c>
      <c r="CX40" s="265" t="s">
        <v>163</v>
      </c>
      <c r="CY40" s="446" t="s">
        <v>219</v>
      </c>
      <c r="CZ40" s="450" t="s">
        <v>220</v>
      </c>
      <c r="DA40" s="266" t="s">
        <v>95</v>
      </c>
      <c r="DB40" s="267" t="s">
        <v>96</v>
      </c>
      <c r="DC40" s="267" t="s">
        <v>97</v>
      </c>
      <c r="DD40" s="267" t="s">
        <v>98</v>
      </c>
      <c r="DE40" s="267" t="s">
        <v>134</v>
      </c>
      <c r="DF40" s="267" t="s">
        <v>135</v>
      </c>
      <c r="DG40" s="268" t="s">
        <v>136</v>
      </c>
      <c r="DH40" s="269" t="s">
        <v>164</v>
      </c>
      <c r="DI40" s="453" t="s">
        <v>222</v>
      </c>
      <c r="DJ40" s="456" t="s">
        <v>223</v>
      </c>
      <c r="DK40" s="270" t="s">
        <v>165</v>
      </c>
      <c r="DL40" s="271" t="s">
        <v>166</v>
      </c>
      <c r="DM40" s="271" t="s">
        <v>167</v>
      </c>
      <c r="DN40" s="271" t="s">
        <v>168</v>
      </c>
      <c r="DO40" s="271" t="s">
        <v>169</v>
      </c>
      <c r="DP40" s="334" t="s">
        <v>110</v>
      </c>
      <c r="DQ40" s="272" t="s">
        <v>137</v>
      </c>
      <c r="DR40" s="460" t="s">
        <v>224</v>
      </c>
      <c r="DS40" s="463" t="s">
        <v>225</v>
      </c>
      <c r="DT40" s="373" t="s">
        <v>171</v>
      </c>
      <c r="DU40" s="374" t="s">
        <v>172</v>
      </c>
      <c r="DV40" s="374" t="s">
        <v>173</v>
      </c>
      <c r="DW40" s="374" t="s">
        <v>174</v>
      </c>
      <c r="DX40" s="375" t="s">
        <v>175</v>
      </c>
      <c r="DY40" s="465" t="s">
        <v>226</v>
      </c>
      <c r="DZ40" s="273" t="s">
        <v>177</v>
      </c>
      <c r="EA40" s="274" t="s">
        <v>178</v>
      </c>
      <c r="EB40" s="275" t="s">
        <v>179</v>
      </c>
      <c r="EC40" s="275" t="s">
        <v>180</v>
      </c>
      <c r="ED40" s="274" t="s">
        <v>138</v>
      </c>
      <c r="EE40" s="274" t="s">
        <v>139</v>
      </c>
      <c r="EF40" s="336" t="s">
        <v>181</v>
      </c>
      <c r="EG40" s="276" t="s">
        <v>182</v>
      </c>
      <c r="EH40" s="277" t="s">
        <v>183</v>
      </c>
      <c r="EI40" s="467" t="s">
        <v>227</v>
      </c>
      <c r="EJ40" s="304" t="s">
        <v>189</v>
      </c>
      <c r="EK40" s="305" t="s">
        <v>190</v>
      </c>
      <c r="EL40" s="306" t="s">
        <v>191</v>
      </c>
      <c r="EM40" s="306" t="s">
        <v>192</v>
      </c>
      <c r="EN40" s="339" t="s">
        <v>193</v>
      </c>
      <c r="EO40" s="307" t="s">
        <v>206</v>
      </c>
      <c r="EP40" s="585"/>
      <c r="EQ40" s="389" t="s">
        <v>184</v>
      </c>
      <c r="ER40" s="390" t="s">
        <v>185</v>
      </c>
      <c r="ES40" s="391" t="s">
        <v>186</v>
      </c>
      <c r="ET40" s="391" t="s">
        <v>187</v>
      </c>
      <c r="EU40" s="392" t="s">
        <v>188</v>
      </c>
      <c r="EV40" s="587"/>
      <c r="EW40" s="321" t="s">
        <v>194</v>
      </c>
      <c r="EX40" s="322" t="s">
        <v>195</v>
      </c>
      <c r="EY40" s="323" t="s">
        <v>196</v>
      </c>
      <c r="EZ40" s="323" t="s">
        <v>197</v>
      </c>
      <c r="FA40" s="341" t="s">
        <v>198</v>
      </c>
      <c r="FB40" s="324" t="s">
        <v>199</v>
      </c>
      <c r="FC40" s="589"/>
      <c r="FD40" s="406" t="s">
        <v>200</v>
      </c>
      <c r="FE40" s="407" t="s">
        <v>201</v>
      </c>
      <c r="FF40" s="408" t="s">
        <v>202</v>
      </c>
      <c r="FG40" s="408" t="s">
        <v>203</v>
      </c>
      <c r="FH40" s="409" t="s">
        <v>204</v>
      </c>
      <c r="FI40" s="591"/>
      <c r="FJ40" s="278" t="s">
        <v>258</v>
      </c>
      <c r="FK40" s="191" t="s">
        <v>233</v>
      </c>
      <c r="FL40" s="279" t="s">
        <v>234</v>
      </c>
      <c r="FM40" s="279" t="s">
        <v>235</v>
      </c>
      <c r="FN40" s="280" t="s">
        <v>236</v>
      </c>
      <c r="FO40" s="25" t="s">
        <v>237</v>
      </c>
      <c r="FP40" s="66" t="s">
        <v>238</v>
      </c>
      <c r="FQ40" s="120" t="s">
        <v>239</v>
      </c>
      <c r="FR40" s="120" t="s">
        <v>240</v>
      </c>
      <c r="FS40" s="124" t="s">
        <v>24</v>
      </c>
      <c r="FT40" s="192" t="s">
        <v>241</v>
      </c>
      <c r="FU40" s="122" t="s">
        <v>242</v>
      </c>
      <c r="FV40" s="122" t="s">
        <v>243</v>
      </c>
      <c r="FW40" s="124" t="s">
        <v>24</v>
      </c>
      <c r="FX40" s="120" t="s">
        <v>244</v>
      </c>
      <c r="FY40" s="143" t="s">
        <v>245</v>
      </c>
      <c r="FZ40" s="143" t="s">
        <v>246</v>
      </c>
      <c r="GA40" s="140" t="s">
        <v>24</v>
      </c>
      <c r="GB40" s="120" t="s">
        <v>247</v>
      </c>
      <c r="GC40" s="143" t="s">
        <v>248</v>
      </c>
      <c r="GD40" s="143" t="s">
        <v>249</v>
      </c>
      <c r="GE40" s="140" t="s">
        <v>24</v>
      </c>
      <c r="GF40" s="605"/>
      <c r="GG40" s="476" t="s">
        <v>257</v>
      </c>
      <c r="GH40" s="477" t="s">
        <v>250</v>
      </c>
      <c r="GI40" s="478" t="s">
        <v>251</v>
      </c>
      <c r="GJ40" s="29" t="s">
        <v>252</v>
      </c>
      <c r="GK40" s="37" t="s">
        <v>253</v>
      </c>
      <c r="GL40" s="116" t="s">
        <v>24</v>
      </c>
      <c r="GM40" s="106" t="s">
        <v>254</v>
      </c>
      <c r="GN40" s="51" t="s">
        <v>24</v>
      </c>
      <c r="GO40" s="106" t="s">
        <v>255</v>
      </c>
      <c r="GP40" s="51" t="s">
        <v>24</v>
      </c>
      <c r="GQ40" s="106" t="s">
        <v>256</v>
      </c>
      <c r="GR40" s="51" t="s">
        <v>24</v>
      </c>
      <c r="GS40" s="611"/>
      <c r="GT40" s="497" t="s">
        <v>260</v>
      </c>
      <c r="GU40" s="489" t="s">
        <v>261</v>
      </c>
      <c r="GV40" s="489" t="s">
        <v>265</v>
      </c>
      <c r="GW40" s="489" t="s">
        <v>266</v>
      </c>
      <c r="GX40" s="489" t="s">
        <v>262</v>
      </c>
      <c r="GY40" s="489" t="s">
        <v>267</v>
      </c>
      <c r="GZ40" s="489" t="s">
        <v>268</v>
      </c>
      <c r="HA40" s="489" t="s">
        <v>269</v>
      </c>
      <c r="HB40" s="498" t="s">
        <v>270</v>
      </c>
      <c r="HD40" s="613"/>
    </row>
    <row r="41" spans="1:212" ht="19.5" thickBot="1" x14ac:dyDescent="0.45">
      <c r="B41" s="4" t="s">
        <v>0</v>
      </c>
      <c r="GS41" s="3"/>
      <c r="GT41" s="482"/>
      <c r="GU41" s="482"/>
      <c r="GV41" s="481"/>
      <c r="GW41" s="481"/>
      <c r="GX41" s="482"/>
      <c r="GY41" s="481"/>
      <c r="GZ41" s="481"/>
      <c r="HA41" s="481"/>
      <c r="HB41" s="3" t="s">
        <v>29</v>
      </c>
      <c r="HD41" s="61" t="s">
        <v>27</v>
      </c>
    </row>
    <row r="42" spans="1:212" ht="20.25" thickTop="1" x14ac:dyDescent="0.4">
      <c r="B42" s="58" t="s">
        <v>18</v>
      </c>
      <c r="AL42" s="57"/>
      <c r="AM42" s="57"/>
      <c r="AN42" s="176"/>
      <c r="AO42" s="187"/>
      <c r="AP42" s="187"/>
      <c r="AQ42" s="57" t="s">
        <v>127</v>
      </c>
      <c r="AR42" s="57"/>
      <c r="AY42" s="176"/>
      <c r="AZ42" s="187"/>
      <c r="BA42" s="187"/>
      <c r="BB42" s="57" t="s">
        <v>127</v>
      </c>
      <c r="BC42" s="57"/>
      <c r="BI42" s="176"/>
      <c r="BJ42" s="187"/>
      <c r="BK42" s="187"/>
      <c r="BL42" s="57" t="s">
        <v>127</v>
      </c>
      <c r="BM42" s="57"/>
      <c r="BU42" s="57" t="s">
        <v>127</v>
      </c>
      <c r="BV42" s="57"/>
      <c r="CB42" s="57" t="s">
        <v>127</v>
      </c>
      <c r="CG42" s="57"/>
      <c r="CH42" s="57"/>
      <c r="CI42" s="57"/>
      <c r="CJ42" s="57"/>
      <c r="CK42" s="57"/>
      <c r="CL42" s="176"/>
      <c r="CM42" s="57" t="s">
        <v>127</v>
      </c>
      <c r="CN42" s="57"/>
      <c r="CW42" s="176"/>
      <c r="CX42" s="57" t="s">
        <v>127</v>
      </c>
      <c r="CY42" s="57"/>
      <c r="DE42" s="176"/>
      <c r="DF42" s="187"/>
      <c r="DG42" s="187"/>
      <c r="DH42" s="57" t="s">
        <v>127</v>
      </c>
      <c r="DI42" s="57"/>
      <c r="DQ42" s="57" t="s">
        <v>127</v>
      </c>
      <c r="DR42" s="57"/>
      <c r="DX42" s="57" t="s">
        <v>127</v>
      </c>
      <c r="EG42" s="187"/>
      <c r="EH42" s="57" t="s">
        <v>127</v>
      </c>
      <c r="EO42" s="57" t="s">
        <v>127</v>
      </c>
      <c r="EU42" s="57" t="s">
        <v>127</v>
      </c>
      <c r="FB42" s="57" t="s">
        <v>127</v>
      </c>
      <c r="FH42" s="57" t="s">
        <v>127</v>
      </c>
    </row>
    <row r="43" spans="1:212" ht="19.5" x14ac:dyDescent="0.4">
      <c r="B43" s="58" t="s">
        <v>20</v>
      </c>
    </row>
    <row r="44" spans="1:212" ht="19.5" x14ac:dyDescent="0.4">
      <c r="B44" s="58" t="s">
        <v>25</v>
      </c>
      <c r="FO44" s="27"/>
      <c r="GJ44" s="27"/>
    </row>
    <row r="45" spans="1:212" ht="19.5" x14ac:dyDescent="0.4">
      <c r="B45" s="58" t="s">
        <v>278</v>
      </c>
      <c r="GQ45" s="481"/>
    </row>
    <row r="46" spans="1:212" x14ac:dyDescent="0.4">
      <c r="B46" s="63"/>
    </row>
    <row r="47" spans="1:212" x14ac:dyDescent="0.4">
      <c r="B47" s="1"/>
    </row>
    <row r="48" spans="1:212" x14ac:dyDescent="0.4">
      <c r="B48" s="1"/>
    </row>
    <row r="49" spans="2:2" x14ac:dyDescent="0.4">
      <c r="B49" s="1"/>
    </row>
    <row r="50" spans="2:2" x14ac:dyDescent="0.4">
      <c r="B50" s="1"/>
    </row>
    <row r="51" spans="2:2" x14ac:dyDescent="0.4">
      <c r="B51" s="1"/>
    </row>
    <row r="52" spans="2:2" x14ac:dyDescent="0.4">
      <c r="B52" s="1"/>
    </row>
    <row r="53" spans="2:2" x14ac:dyDescent="0.4">
      <c r="B53" s="1"/>
    </row>
    <row r="54" spans="2:2" x14ac:dyDescent="0.4">
      <c r="B54" s="1"/>
    </row>
    <row r="55" spans="2:2" x14ac:dyDescent="0.4">
      <c r="B55" s="1"/>
    </row>
    <row r="56" spans="2:2" x14ac:dyDescent="0.4">
      <c r="B56" s="1"/>
    </row>
    <row r="57" spans="2:2" x14ac:dyDescent="0.4">
      <c r="B57" s="1"/>
    </row>
    <row r="58" spans="2:2" x14ac:dyDescent="0.4">
      <c r="B58" s="1"/>
    </row>
    <row r="59" spans="2:2" x14ac:dyDescent="0.4">
      <c r="B59" s="1"/>
    </row>
    <row r="60" spans="2:2" x14ac:dyDescent="0.4">
      <c r="B60" s="1"/>
    </row>
    <row r="61" spans="2:2" x14ac:dyDescent="0.4">
      <c r="B61" s="1"/>
    </row>
  </sheetData>
  <mergeCells count="68">
    <mergeCell ref="GJ36:GS36"/>
    <mergeCell ref="GS38:GS40"/>
    <mergeCell ref="B36:B40"/>
    <mergeCell ref="C36:C40"/>
    <mergeCell ref="A36:A40"/>
    <mergeCell ref="R36:R40"/>
    <mergeCell ref="D36:D40"/>
    <mergeCell ref="Q36:Q40"/>
    <mergeCell ref="G36:G40"/>
    <mergeCell ref="E36:E40"/>
    <mergeCell ref="H36:H40"/>
    <mergeCell ref="L36:L40"/>
    <mergeCell ref="J36:J40"/>
    <mergeCell ref="FO36:GF36"/>
    <mergeCell ref="GG36:GI36"/>
    <mergeCell ref="FD36:FI36"/>
    <mergeCell ref="FI39:FI40"/>
    <mergeCell ref="GF38:GF40"/>
    <mergeCell ref="FX38:FZ38"/>
    <mergeCell ref="FN38:FN39"/>
    <mergeCell ref="FJ36:FN36"/>
    <mergeCell ref="FM38:FM39"/>
    <mergeCell ref="GB38:GD38"/>
    <mergeCell ref="Z36:Z40"/>
    <mergeCell ref="GH38:GH39"/>
    <mergeCell ref="GI38:GI39"/>
    <mergeCell ref="HD38:HD40"/>
    <mergeCell ref="I36:I40"/>
    <mergeCell ref="CP36:CZ36"/>
    <mergeCell ref="CD36:CO36"/>
    <mergeCell ref="T36:T40"/>
    <mergeCell ref="BE36:BN36"/>
    <mergeCell ref="S36:S40"/>
    <mergeCell ref="X36:X40"/>
    <mergeCell ref="AT36:BD36"/>
    <mergeCell ref="AF36:AF40"/>
    <mergeCell ref="Y36:Y40"/>
    <mergeCell ref="W36:W40"/>
    <mergeCell ref="AG36:AG40"/>
    <mergeCell ref="AB36:AB40"/>
    <mergeCell ref="EJ36:EP36"/>
    <mergeCell ref="EP39:EP40"/>
    <mergeCell ref="EQ36:EV36"/>
    <mergeCell ref="EV39:EV40"/>
    <mergeCell ref="F36:F40"/>
    <mergeCell ref="K36:K40"/>
    <mergeCell ref="O36:O40"/>
    <mergeCell ref="N36:N40"/>
    <mergeCell ref="V36:V40"/>
    <mergeCell ref="U36:U40"/>
    <mergeCell ref="P36:P40"/>
    <mergeCell ref="M36:M40"/>
    <mergeCell ref="GT36:HB36"/>
    <mergeCell ref="AA36:AA40"/>
    <mergeCell ref="AD36:AD40"/>
    <mergeCell ref="AE36:AE40"/>
    <mergeCell ref="BX36:CC36"/>
    <mergeCell ref="DT36:DY36"/>
    <mergeCell ref="AC36:AC40"/>
    <mergeCell ref="AH36:AS36"/>
    <mergeCell ref="DZ36:EI36"/>
    <mergeCell ref="FL38:FL39"/>
    <mergeCell ref="FK38:FK39"/>
    <mergeCell ref="BO36:BW36"/>
    <mergeCell ref="DK36:DS36"/>
    <mergeCell ref="DA36:DJ36"/>
    <mergeCell ref="EW36:FC36"/>
    <mergeCell ref="FC39:FC40"/>
  </mergeCells>
  <phoneticPr fontId="19"/>
  <pageMargins left="0.70866141732283472" right="0.70866141732283472" top="0.74803149606299213" bottom="0.74803149606299213" header="0.31496062992125984" footer="0.31496062992125984"/>
  <pageSetup paperSize="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効果検証</vt:lpstr>
      <vt:lpstr>様式Ⅱ (協力要請推進枠分)</vt:lpstr>
      <vt:lpstr>様式Ⅱ (即時対応特定経費分)</vt:lpstr>
      <vt:lpstr>管理台帳(R4.3.15時点) </vt:lpstr>
      <vt:lpstr>管理台帳(R4.3.15時点)</vt:lpstr>
      <vt:lpstr>'管理台帳(R4.3.15時点)'!Print_Area</vt:lpstr>
      <vt:lpstr>'管理台帳(R4.3.15時点) '!Print_Area</vt:lpstr>
      <vt:lpstr>効果検証!Print_Area</vt:lpstr>
      <vt:lpstr>'様式Ⅱ (協力要請推進枠分)'!Print_Area</vt:lpstr>
      <vt:lpstr>'様式Ⅱ (即時対応特定経費分)'!Print_Area</vt:lpstr>
      <vt:lpstr>効果検証!Print_Titles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2022-10-05T02:21:37Z</dcterms:modified>
</cp:coreProperties>
</file>